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на 01.01.25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K35" i="1" l="1"/>
  <c r="H35" i="1"/>
  <c r="E35" i="1"/>
  <c r="K31" i="1"/>
  <c r="H31" i="1"/>
  <c r="E26" i="1" l="1"/>
  <c r="H26" i="1" l="1"/>
  <c r="E18" i="1"/>
  <c r="E20" i="1"/>
  <c r="H18" i="1"/>
  <c r="H20" i="1"/>
  <c r="E17" i="1" l="1"/>
  <c r="H17" i="1"/>
  <c r="B18" i="1"/>
  <c r="F18" i="1"/>
  <c r="G18" i="1"/>
  <c r="I18" i="1"/>
  <c r="J18" i="1"/>
  <c r="K18" i="1"/>
  <c r="L18" i="1"/>
  <c r="K45" i="1" l="1"/>
  <c r="K44" i="1" s="1"/>
  <c r="K43" i="1" s="1"/>
  <c r="J45" i="1"/>
  <c r="J44" i="1" s="1"/>
  <c r="J43" i="1" s="1"/>
  <c r="K41" i="1"/>
  <c r="K40" i="1" s="1"/>
  <c r="K39" i="1" s="1"/>
  <c r="J41" i="1"/>
  <c r="J40" i="1" s="1"/>
  <c r="J39" i="1" s="1"/>
  <c r="K34" i="1"/>
  <c r="J34" i="1"/>
  <c r="K30" i="1"/>
  <c r="J30" i="1"/>
  <c r="K26" i="1"/>
  <c r="J26" i="1"/>
  <c r="K24" i="1"/>
  <c r="J24" i="1"/>
  <c r="L20" i="1"/>
  <c r="L17" i="1" s="1"/>
  <c r="K20" i="1"/>
  <c r="K17" i="1" s="1"/>
  <c r="J20" i="1"/>
  <c r="J17" i="1" s="1"/>
  <c r="H34" i="1"/>
  <c r="H30" i="1"/>
  <c r="H24" i="1"/>
  <c r="H23" i="1" s="1"/>
  <c r="E45" i="1"/>
  <c r="E44" i="1" s="1"/>
  <c r="E43" i="1" s="1"/>
  <c r="E38" i="1" s="1"/>
  <c r="E42" i="1"/>
  <c r="E41" i="1" s="1"/>
  <c r="E40" i="1" s="1"/>
  <c r="E39" i="1" s="1"/>
  <c r="E34" i="1"/>
  <c r="E30" i="1"/>
  <c r="E24" i="1"/>
  <c r="I20" i="1"/>
  <c r="I17" i="1" s="1"/>
  <c r="G45" i="1"/>
  <c r="G44" i="1" s="1"/>
  <c r="G43" i="1" s="1"/>
  <c r="G41" i="1"/>
  <c r="G40" i="1" s="1"/>
  <c r="G39" i="1" s="1"/>
  <c r="G34" i="1"/>
  <c r="G30" i="1"/>
  <c r="G26" i="1"/>
  <c r="G24" i="1"/>
  <c r="G20" i="1"/>
  <c r="G17" i="1" s="1"/>
  <c r="F20" i="1"/>
  <c r="F17" i="1" s="1"/>
  <c r="B45" i="1"/>
  <c r="B44" i="1" s="1"/>
  <c r="B43" i="1" s="1"/>
  <c r="B41" i="1"/>
  <c r="B40" i="1" s="1"/>
  <c r="B39" i="1" s="1"/>
  <c r="B35" i="1"/>
  <c r="B34" i="1" s="1"/>
  <c r="B31" i="1"/>
  <c r="B30" i="1" s="1"/>
  <c r="B26" i="1"/>
  <c r="B24" i="1"/>
  <c r="B20" i="1"/>
  <c r="B17" i="1" s="1"/>
  <c r="J38" i="1" l="1"/>
  <c r="B23" i="1"/>
  <c r="K29" i="1"/>
  <c r="K28" i="1" s="1"/>
  <c r="G23" i="1"/>
  <c r="J23" i="1"/>
  <c r="J29" i="1"/>
  <c r="J28" i="1" s="1"/>
  <c r="K23" i="1"/>
  <c r="K38" i="1"/>
  <c r="G38" i="1"/>
  <c r="E23" i="1"/>
  <c r="E47" i="1" s="1"/>
  <c r="H29" i="1"/>
  <c r="H28" i="1" s="1"/>
  <c r="H47" i="1" s="1"/>
  <c r="G29" i="1"/>
  <c r="G28" i="1" s="1"/>
  <c r="E29" i="1"/>
  <c r="E28" i="1" s="1"/>
  <c r="B38" i="1"/>
  <c r="B29" i="1"/>
  <c r="B28" i="1" s="1"/>
  <c r="K47" i="1" l="1"/>
  <c r="J47" i="1"/>
  <c r="G47" i="1"/>
  <c r="B47" i="1"/>
</calcChain>
</file>

<file path=xl/sharedStrings.xml><?xml version="1.0" encoding="utf-8"?>
<sst xmlns="http://schemas.openxmlformats.org/spreadsheetml/2006/main" count="107" uniqueCount="86">
  <si>
    <t>004</t>
  </si>
  <si>
    <t>Долговые обязательства РФ, субъектов РФ, муниципальных образований, выраженные в ценных бумагах, указанных в валюте РФ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</si>
  <si>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</si>
  <si>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Ценные бумаги муниципальных образований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</si>
  <si>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</si>
  <si>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</si>
  <si>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</si>
  <si>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</si>
  <si>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</si>
  <si>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</si>
  <si>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</si>
  <si>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</si>
  <si>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</si>
  <si>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</si>
  <si>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</si>
  <si>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</si>
  <si>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</si>
  <si>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</si>
  <si>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</si>
  <si>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</si>
  <si>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</si>
  <si>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</si>
  <si>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2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</si>
  <si>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</si>
  <si>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</si>
  <si>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</si>
  <si>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</si>
  <si>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</si>
  <si>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</si>
  <si>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</si>
  <si>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</si>
  <si>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</si>
  <si>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</si>
  <si>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</si>
  <si>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</si>
  <si>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</si>
  <si>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</si>
  <si>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УТВЕРЖДАЮ</t>
  </si>
  <si>
    <t>Заместитель Главы городской</t>
  </si>
  <si>
    <t>администрации-начальник финансового</t>
  </si>
  <si>
    <t>управления</t>
  </si>
  <si>
    <t>Е.В. Качур</t>
  </si>
  <si>
    <t>(очередной (текущий) финансовый год и плановый период)</t>
  </si>
  <si>
    <t>Наименование показателя</t>
  </si>
  <si>
    <t>Код по бюджетной классификации</t>
  </si>
  <si>
    <t>главного администратора источников внутреннего финансирования дефицита бюджета города Брянска</t>
  </si>
  <si>
    <t>источника внутреннего финансирования дефицита бюджета города Брянска</t>
  </si>
  <si>
    <t>006</t>
  </si>
  <si>
    <t>007</t>
  </si>
  <si>
    <t>008</t>
  </si>
  <si>
    <t>009</t>
  </si>
  <si>
    <t>014</t>
  </si>
  <si>
    <t>соответствующий финансовый год (2024 год)</t>
  </si>
  <si>
    <t>I год планового периода (2025 год)</t>
  </si>
  <si>
    <t>II год планового периода (2026 год)</t>
  </si>
  <si>
    <t>Сумма на год</t>
  </si>
  <si>
    <t>01020000000000000</t>
  </si>
  <si>
    <t>01020000000000700</t>
  </si>
  <si>
    <t>01020000040000710</t>
  </si>
  <si>
    <t>01020000000000800</t>
  </si>
  <si>
    <t>01020000040000810</t>
  </si>
  <si>
    <t>01030000000000000</t>
  </si>
  <si>
    <t>0103010000000000</t>
  </si>
  <si>
    <t>01030100000000700</t>
  </si>
  <si>
    <t>01030100040000710</t>
  </si>
  <si>
    <t>01030100042900710</t>
  </si>
  <si>
    <t>01030100048002710</t>
  </si>
  <si>
    <t>01030100000000800</t>
  </si>
  <si>
    <t>01030100040000810</t>
  </si>
  <si>
    <t>01030100042900810</t>
  </si>
  <si>
    <t>01030100048002810</t>
  </si>
  <si>
    <t>01050000000000000</t>
  </si>
  <si>
    <t>01050000000000600</t>
  </si>
  <si>
    <t>01050200000000600</t>
  </si>
  <si>
    <t>01050201000000610</t>
  </si>
  <si>
    <t>01050201040000610</t>
  </si>
  <si>
    <t>СВОДНАЯ БЮДЖЕТНАЯ РОСПИСЬ БЮДЖЕТА ГОРОДСКОГО ОКУРГА ГОРОД БРЯНСК (ИСТОЧНИКИ ВНУТРЕННЕГО ФИНАНСИРОВАНИЯ ДЕФИЦИТА БЮДЖЕТА ГОРОДА БРЯНСКА)</t>
  </si>
  <si>
    <t>на 2024 год и на плановый период 2025 и 2026 годов</t>
  </si>
  <si>
    <t>Заместитель начальника финансового управления</t>
  </si>
  <si>
    <t>О.П. Демкова</t>
  </si>
  <si>
    <t>Исполнитель</t>
  </si>
  <si>
    <t xml:space="preserve">Н.Н. Кононенкова </t>
  </si>
  <si>
    <t xml:space="preserve">                                                        </t>
  </si>
  <si>
    <t xml:space="preserve">Начальник отдела бюджетной и долговой политики </t>
  </si>
  <si>
    <t>С.Н. Воронцова</t>
  </si>
  <si>
    <t>на 01 января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</si>
</sst>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u/>
      <sz val="11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49" fontId="0" fillId="0" borderId="1" xfId="0" applyNumberFormat="1" applyFont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3" fontId="0" fillId="3" borderId="1" xfId="0" applyNumberFormat="1" applyFont="1" applyFill="1" applyBorder="1" applyAlignment="1">
      <alignment vertical="top"/>
    </xf>
    <xf numFmtId="49" fontId="0" fillId="0" borderId="1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/>
    <xf numFmtId="49" fontId="1" fillId="4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49" fontId="0" fillId="5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horizontal="center" vertical="top"/>
    </xf>
    <xf numFmtId="4" fontId="0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3" fontId="0" fillId="0" borderId="1" xfId="0" applyNumberFormat="1" applyFont="1" applyFill="1" applyBorder="1" applyAlignment="1">
      <alignment horizontal="center" vertical="top"/>
    </xf>
    <xf numFmtId="14" fontId="5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topLeftCell="A37" workbookViewId="0">
      <selection activeCell="E28" sqref="E28:F28"/>
    </sheetView>
  </sheetViews>
  <sheetFormatPr defaultRowHeight="12.75" x14ac:dyDescent="0.2"/>
  <cols>
    <col min="1" max="1" width="41.1640625" customWidth="1"/>
    <col min="2" max="2" width="17.83203125" hidden="1" customWidth="1"/>
    <col min="3" max="3" width="17.83203125" customWidth="1"/>
    <col min="4" max="4" width="21.83203125" customWidth="1"/>
    <col min="5" max="5" width="17.83203125" customWidth="1"/>
    <col min="6" max="6" width="3" customWidth="1"/>
    <col min="7" max="7" width="17.83203125" hidden="1" customWidth="1"/>
    <col min="8" max="8" width="17.83203125" customWidth="1"/>
    <col min="9" max="9" width="1.6640625" customWidth="1"/>
    <col min="10" max="10" width="17.83203125" hidden="1" customWidth="1"/>
    <col min="11" max="11" width="17.83203125" customWidth="1"/>
    <col min="12" max="12" width="1.33203125" customWidth="1"/>
    <col min="14" max="14" width="13.33203125" customWidth="1"/>
  </cols>
  <sheetData>
    <row r="1" spans="1:13" x14ac:dyDescent="0.2">
      <c r="H1" s="36" t="s">
        <v>37</v>
      </c>
      <c r="I1" s="36"/>
      <c r="J1" s="9"/>
      <c r="K1" s="36"/>
      <c r="L1" s="36"/>
      <c r="M1" s="11"/>
    </row>
    <row r="2" spans="1:13" x14ac:dyDescent="0.2">
      <c r="H2" s="36" t="s">
        <v>38</v>
      </c>
      <c r="I2" s="36"/>
      <c r="J2" s="36"/>
      <c r="K2" s="36"/>
      <c r="L2" s="13"/>
      <c r="M2" s="11"/>
    </row>
    <row r="3" spans="1:13" x14ac:dyDescent="0.2">
      <c r="H3" s="36" t="s">
        <v>39</v>
      </c>
      <c r="I3" s="36"/>
      <c r="J3" s="36"/>
      <c r="K3" s="36"/>
      <c r="L3" s="13"/>
      <c r="M3" s="11"/>
    </row>
    <row r="4" spans="1:13" ht="15" customHeight="1" x14ac:dyDescent="0.2">
      <c r="H4" s="39" t="s">
        <v>40</v>
      </c>
      <c r="I4" s="39"/>
      <c r="J4" s="14"/>
      <c r="K4" s="14"/>
      <c r="L4" s="14"/>
      <c r="M4" s="12"/>
    </row>
    <row r="5" spans="1:13" ht="24.75" customHeight="1" x14ac:dyDescent="0.2">
      <c r="H5" s="15"/>
      <c r="I5" s="15"/>
      <c r="J5" s="15"/>
      <c r="K5" s="16" t="s">
        <v>41</v>
      </c>
    </row>
    <row r="6" spans="1:13" ht="39" customHeight="1" x14ac:dyDescent="0.2">
      <c r="A6" s="37" t="s">
        <v>76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3" ht="19.5" customHeight="1" x14ac:dyDescent="0.2">
      <c r="A7" s="38" t="s">
        <v>77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29"/>
      <c r="M7" s="18"/>
    </row>
    <row r="8" spans="1:13" ht="19.5" customHeight="1" x14ac:dyDescent="0.25">
      <c r="A8" s="40" t="s">
        <v>85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17"/>
      <c r="M8" s="18"/>
    </row>
    <row r="9" spans="1:13" ht="17.25" customHeight="1" x14ac:dyDescent="0.25">
      <c r="A9" s="41" t="s">
        <v>42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30"/>
    </row>
    <row r="10" spans="1:13" ht="23.25" customHeight="1" x14ac:dyDescent="0.2">
      <c r="A10" s="42" t="s">
        <v>43</v>
      </c>
      <c r="B10" s="26"/>
      <c r="C10" s="43" t="s">
        <v>44</v>
      </c>
      <c r="D10" s="43"/>
      <c r="E10" s="43" t="s">
        <v>55</v>
      </c>
      <c r="F10" s="43"/>
      <c r="G10" s="43"/>
      <c r="H10" s="43"/>
      <c r="I10" s="43"/>
      <c r="J10" s="43"/>
      <c r="K10" s="43"/>
      <c r="L10" s="43"/>
    </row>
    <row r="11" spans="1:13" s="10" customFormat="1" ht="105" customHeight="1" x14ac:dyDescent="0.2">
      <c r="A11" s="42"/>
      <c r="B11" s="27" t="s">
        <v>19</v>
      </c>
      <c r="C11" s="27" t="s">
        <v>45</v>
      </c>
      <c r="D11" s="27" t="s">
        <v>46</v>
      </c>
      <c r="E11" s="34" t="s">
        <v>52</v>
      </c>
      <c r="F11" s="34"/>
      <c r="G11" s="27" t="s">
        <v>20</v>
      </c>
      <c r="H11" s="34" t="s">
        <v>53</v>
      </c>
      <c r="I11" s="34"/>
      <c r="J11" s="27" t="s">
        <v>21</v>
      </c>
      <c r="K11" s="34" t="s">
        <v>54</v>
      </c>
      <c r="L11" s="34"/>
    </row>
    <row r="12" spans="1:13" s="1" customFormat="1" ht="63.75" hidden="1" customHeight="1" x14ac:dyDescent="0.2">
      <c r="A12" s="22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3" s="1" customFormat="1" ht="72" hidden="1" customHeight="1" x14ac:dyDescent="0.2">
      <c r="A13" s="19" t="s">
        <v>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3" s="1" customFormat="1" ht="26.25" hidden="1" customHeight="1" x14ac:dyDescent="0.2">
      <c r="A14" s="2" t="s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3" s="1" customFormat="1" ht="54.75" hidden="1" customHeight="1" x14ac:dyDescent="0.2">
      <c r="A15" s="19" t="s">
        <v>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3" s="1" customFormat="1" ht="26.25" hidden="1" customHeight="1" x14ac:dyDescent="0.2">
      <c r="A16" s="2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s="1" customFormat="1" ht="51.75" hidden="1" customHeight="1" x14ac:dyDescent="0.2">
      <c r="A17" s="21" t="s">
        <v>5</v>
      </c>
      <c r="B17" s="4">
        <f t="shared" ref="B17:L17" si="0">B18-B20</f>
        <v>0</v>
      </c>
      <c r="C17" s="4"/>
      <c r="D17" s="4"/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0</v>
      </c>
    </row>
    <row r="18" spans="1:12" s="1" customFormat="1" ht="54.75" hidden="1" customHeight="1" x14ac:dyDescent="0.2">
      <c r="A18" s="19" t="s">
        <v>6</v>
      </c>
      <c r="B18" s="4">
        <f t="shared" ref="B18:L18" si="1">B19</f>
        <v>0</v>
      </c>
      <c r="C18" s="4"/>
      <c r="D18" s="4"/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J18" s="4">
        <f t="shared" si="1"/>
        <v>0</v>
      </c>
      <c r="K18" s="4">
        <f t="shared" si="1"/>
        <v>0</v>
      </c>
      <c r="L18" s="4">
        <f t="shared" si="1"/>
        <v>0</v>
      </c>
    </row>
    <row r="19" spans="1:12" s="1" customFormat="1" ht="25.5" hidden="1" x14ac:dyDescent="0.2">
      <c r="A19" s="5" t="s">
        <v>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s="1" customFormat="1" ht="51" hidden="1" x14ac:dyDescent="0.2">
      <c r="A20" s="19" t="s">
        <v>7</v>
      </c>
      <c r="B20" s="4">
        <f t="shared" ref="B20:L20" si="2">B21</f>
        <v>0</v>
      </c>
      <c r="C20" s="4"/>
      <c r="D20" s="4"/>
      <c r="E20" s="4">
        <f t="shared" si="2"/>
        <v>0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  <c r="L20" s="4">
        <f t="shared" si="2"/>
        <v>0</v>
      </c>
    </row>
    <row r="21" spans="1:12" s="1" customFormat="1" ht="25.5" hidden="1" x14ac:dyDescent="0.2">
      <c r="A21" s="5" t="s">
        <v>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s="1" customFormat="1" x14ac:dyDescent="0.2">
      <c r="A22" s="23" t="s">
        <v>22</v>
      </c>
      <c r="B22" s="24"/>
      <c r="C22" s="24"/>
      <c r="D22" s="24"/>
      <c r="E22" s="33">
        <v>3</v>
      </c>
      <c r="F22" s="33"/>
      <c r="G22" s="24"/>
      <c r="H22" s="33">
        <v>4</v>
      </c>
      <c r="I22" s="33"/>
      <c r="J22" s="24"/>
      <c r="K22" s="33">
        <v>5</v>
      </c>
      <c r="L22" s="33"/>
    </row>
    <row r="23" spans="1:12" s="1" customFormat="1" ht="27" customHeight="1" x14ac:dyDescent="0.2">
      <c r="A23" s="5" t="s">
        <v>8</v>
      </c>
      <c r="B23" s="25">
        <f t="shared" ref="B23:J23" si="3">B24-B26</f>
        <v>-691000</v>
      </c>
      <c r="C23" s="31" t="s">
        <v>0</v>
      </c>
      <c r="D23" s="28" t="s">
        <v>56</v>
      </c>
      <c r="E23" s="35">
        <f>E24-E26</f>
        <v>196020340</v>
      </c>
      <c r="F23" s="35"/>
      <c r="G23" s="25">
        <f t="shared" si="3"/>
        <v>0</v>
      </c>
      <c r="H23" s="35">
        <f>SUM(H24-H26)</f>
        <v>431000000</v>
      </c>
      <c r="I23" s="35"/>
      <c r="J23" s="25">
        <f t="shared" si="3"/>
        <v>-1225157834</v>
      </c>
      <c r="K23" s="35">
        <f>K24-K26</f>
        <v>431000000</v>
      </c>
      <c r="L23" s="35"/>
    </row>
    <row r="24" spans="1:12" s="1" customFormat="1" ht="42" customHeight="1" x14ac:dyDescent="0.2">
      <c r="A24" s="5" t="s">
        <v>33</v>
      </c>
      <c r="B24" s="25">
        <f t="shared" ref="B24:J24" si="4">SUM(B25)</f>
        <v>1570167834</v>
      </c>
      <c r="C24" s="31" t="s">
        <v>0</v>
      </c>
      <c r="D24" s="28" t="s">
        <v>57</v>
      </c>
      <c r="E24" s="35">
        <f>SUM(E25)</f>
        <v>1356655689</v>
      </c>
      <c r="F24" s="35"/>
      <c r="G24" s="25">
        <f t="shared" si="4"/>
        <v>0</v>
      </c>
      <c r="H24" s="35">
        <f>SUM(H25)</f>
        <v>1387484226</v>
      </c>
      <c r="I24" s="35"/>
      <c r="J24" s="25">
        <f t="shared" si="4"/>
        <v>0</v>
      </c>
      <c r="K24" s="35">
        <f>SUM(K25)</f>
        <v>1515624141</v>
      </c>
      <c r="L24" s="35"/>
    </row>
    <row r="25" spans="1:12" s="1" customFormat="1" ht="39.75" customHeight="1" x14ac:dyDescent="0.2">
      <c r="A25" s="5" t="s">
        <v>34</v>
      </c>
      <c r="B25" s="25">
        <v>1570167834</v>
      </c>
      <c r="C25" s="31" t="s">
        <v>0</v>
      </c>
      <c r="D25" s="28" t="s">
        <v>58</v>
      </c>
      <c r="E25" s="35">
        <v>1356655689</v>
      </c>
      <c r="F25" s="35"/>
      <c r="G25" s="25"/>
      <c r="H25" s="35">
        <v>1387484226</v>
      </c>
      <c r="I25" s="35"/>
      <c r="J25" s="25"/>
      <c r="K25" s="35">
        <v>1515624141</v>
      </c>
      <c r="L25" s="35"/>
    </row>
    <row r="26" spans="1:12" s="1" customFormat="1" ht="40.5" customHeight="1" x14ac:dyDescent="0.2">
      <c r="A26" s="5" t="s">
        <v>9</v>
      </c>
      <c r="B26" s="25">
        <f t="shared" ref="B26:J26" si="5">B27</f>
        <v>1570858834</v>
      </c>
      <c r="C26" s="31" t="s">
        <v>0</v>
      </c>
      <c r="D26" s="28" t="s">
        <v>59</v>
      </c>
      <c r="E26" s="35">
        <f>SUM(E27)</f>
        <v>1160635349</v>
      </c>
      <c r="F26" s="35"/>
      <c r="G26" s="25">
        <f t="shared" si="5"/>
        <v>0</v>
      </c>
      <c r="H26" s="35">
        <f>SUM(H27)</f>
        <v>956484226</v>
      </c>
      <c r="I26" s="35"/>
      <c r="J26" s="25">
        <f t="shared" si="5"/>
        <v>1225157834</v>
      </c>
      <c r="K26" s="35">
        <f>K27</f>
        <v>1084624141</v>
      </c>
      <c r="L26" s="35"/>
    </row>
    <row r="27" spans="1:12" s="1" customFormat="1" ht="39.75" customHeight="1" x14ac:dyDescent="0.2">
      <c r="A27" s="5" t="s">
        <v>28</v>
      </c>
      <c r="B27" s="25">
        <v>1570858834</v>
      </c>
      <c r="C27" s="31" t="s">
        <v>0</v>
      </c>
      <c r="D27" s="28" t="s">
        <v>60</v>
      </c>
      <c r="E27" s="35">
        <v>1160635349</v>
      </c>
      <c r="F27" s="35"/>
      <c r="G27" s="25"/>
      <c r="H27" s="35">
        <v>956484226</v>
      </c>
      <c r="I27" s="35"/>
      <c r="J27" s="25">
        <v>1225157834</v>
      </c>
      <c r="K27" s="35">
        <v>1084624141</v>
      </c>
      <c r="L27" s="35"/>
    </row>
    <row r="28" spans="1:12" s="1" customFormat="1" ht="43.5" customHeight="1" x14ac:dyDescent="0.2">
      <c r="A28" s="5" t="s">
        <v>18</v>
      </c>
      <c r="B28" s="25">
        <f t="shared" ref="B28:J28" si="6">B29</f>
        <v>0</v>
      </c>
      <c r="C28" s="31" t="s">
        <v>0</v>
      </c>
      <c r="D28" s="28" t="s">
        <v>61</v>
      </c>
      <c r="E28" s="35">
        <f>E29</f>
        <v>0</v>
      </c>
      <c r="F28" s="35"/>
      <c r="G28" s="25">
        <f t="shared" si="6"/>
        <v>0</v>
      </c>
      <c r="H28" s="35">
        <f>H29</f>
        <v>-431000000</v>
      </c>
      <c r="I28" s="35"/>
      <c r="J28" s="25">
        <f t="shared" si="6"/>
        <v>0</v>
      </c>
      <c r="K28" s="35">
        <f>K29</f>
        <v>-431000000</v>
      </c>
      <c r="L28" s="35"/>
    </row>
    <row r="29" spans="1:12" s="1" customFormat="1" ht="54" customHeight="1" x14ac:dyDescent="0.2">
      <c r="A29" s="5" t="s">
        <v>23</v>
      </c>
      <c r="B29" s="25">
        <f t="shared" ref="B29:J29" si="7">B30-B34</f>
        <v>0</v>
      </c>
      <c r="C29" s="31" t="s">
        <v>0</v>
      </c>
      <c r="D29" s="28" t="s">
        <v>62</v>
      </c>
      <c r="E29" s="35">
        <f>E30-E34</f>
        <v>0</v>
      </c>
      <c r="F29" s="35"/>
      <c r="G29" s="25">
        <f t="shared" si="7"/>
        <v>0</v>
      </c>
      <c r="H29" s="35">
        <f>H30-H34</f>
        <v>-431000000</v>
      </c>
      <c r="I29" s="35"/>
      <c r="J29" s="25">
        <f t="shared" si="7"/>
        <v>0</v>
      </c>
      <c r="K29" s="35">
        <f>K30-K34</f>
        <v>-431000000</v>
      </c>
      <c r="L29" s="35"/>
    </row>
    <row r="30" spans="1:12" s="1" customFormat="1" ht="54.75" customHeight="1" x14ac:dyDescent="0.2">
      <c r="A30" s="5" t="s">
        <v>29</v>
      </c>
      <c r="B30" s="25">
        <f t="shared" ref="B30:J30" si="8">B31</f>
        <v>1024854600</v>
      </c>
      <c r="C30" s="31" t="s">
        <v>0</v>
      </c>
      <c r="D30" s="28" t="s">
        <v>63</v>
      </c>
      <c r="E30" s="35">
        <f>E31</f>
        <v>476717491</v>
      </c>
      <c r="F30" s="35"/>
      <c r="G30" s="25">
        <f t="shared" si="8"/>
        <v>0</v>
      </c>
      <c r="H30" s="35">
        <f>H31</f>
        <v>459624683</v>
      </c>
      <c r="I30" s="35"/>
      <c r="J30" s="25">
        <f t="shared" si="8"/>
        <v>0</v>
      </c>
      <c r="K30" s="35">
        <f>K31</f>
        <v>486291750</v>
      </c>
      <c r="L30" s="35"/>
    </row>
    <row r="31" spans="1:12" s="1" customFormat="1" ht="55.5" customHeight="1" x14ac:dyDescent="0.2">
      <c r="A31" s="5" t="s">
        <v>30</v>
      </c>
      <c r="B31" s="25">
        <f t="shared" ref="B31" si="9">SUM(B32:B33)</f>
        <v>1024854600</v>
      </c>
      <c r="C31" s="31" t="s">
        <v>0</v>
      </c>
      <c r="D31" s="28" t="s">
        <v>64</v>
      </c>
      <c r="E31" s="35">
        <v>476717491</v>
      </c>
      <c r="F31" s="35"/>
      <c r="G31" s="25"/>
      <c r="H31" s="35">
        <f>SUM(H32:I33)</f>
        <v>459624683</v>
      </c>
      <c r="I31" s="35"/>
      <c r="J31" s="25"/>
      <c r="K31" s="35">
        <f>SUM(K32:L33)</f>
        <v>486291750</v>
      </c>
      <c r="L31" s="35"/>
    </row>
    <row r="32" spans="1:12" s="1" customFormat="1" ht="241.5" customHeight="1" x14ac:dyDescent="0.2">
      <c r="A32" s="5" t="s">
        <v>35</v>
      </c>
      <c r="B32" s="25"/>
      <c r="C32" s="31" t="s">
        <v>0</v>
      </c>
      <c r="D32" s="28" t="s">
        <v>65</v>
      </c>
      <c r="E32" s="35">
        <v>0</v>
      </c>
      <c r="F32" s="35"/>
      <c r="G32" s="25"/>
      <c r="H32" s="35">
        <v>0</v>
      </c>
      <c r="I32" s="35"/>
      <c r="J32" s="25"/>
      <c r="K32" s="35">
        <v>0</v>
      </c>
      <c r="L32" s="35"/>
    </row>
    <row r="33" spans="1:14" s="1" customFormat="1" ht="51.75" customHeight="1" x14ac:dyDescent="0.2">
      <c r="A33" s="5" t="s">
        <v>31</v>
      </c>
      <c r="B33" s="25">
        <v>1024854600</v>
      </c>
      <c r="C33" s="31" t="s">
        <v>51</v>
      </c>
      <c r="D33" s="28" t="s">
        <v>66</v>
      </c>
      <c r="E33" s="35">
        <v>476717491</v>
      </c>
      <c r="F33" s="35"/>
      <c r="G33" s="25"/>
      <c r="H33" s="35">
        <v>459624683</v>
      </c>
      <c r="I33" s="35"/>
      <c r="J33" s="25"/>
      <c r="K33" s="35">
        <v>486291750</v>
      </c>
      <c r="L33" s="35"/>
    </row>
    <row r="34" spans="1:14" s="1" customFormat="1" ht="68.25" customHeight="1" x14ac:dyDescent="0.2">
      <c r="A34" s="5" t="s">
        <v>24</v>
      </c>
      <c r="B34" s="25">
        <f t="shared" ref="B34:J34" si="10">B35</f>
        <v>1024854600</v>
      </c>
      <c r="C34" s="31" t="s">
        <v>0</v>
      </c>
      <c r="D34" s="28" t="s">
        <v>67</v>
      </c>
      <c r="E34" s="35">
        <f>E35</f>
        <v>476717491</v>
      </c>
      <c r="F34" s="35"/>
      <c r="G34" s="25">
        <f t="shared" si="10"/>
        <v>0</v>
      </c>
      <c r="H34" s="35">
        <f>H35</f>
        <v>890624683</v>
      </c>
      <c r="I34" s="35"/>
      <c r="J34" s="25">
        <f t="shared" si="10"/>
        <v>0</v>
      </c>
      <c r="K34" s="35">
        <f>K35</f>
        <v>917291750</v>
      </c>
      <c r="L34" s="35"/>
    </row>
    <row r="35" spans="1:14" s="1" customFormat="1" ht="57" customHeight="1" x14ac:dyDescent="0.2">
      <c r="A35" s="5" t="s">
        <v>25</v>
      </c>
      <c r="B35" s="25">
        <f t="shared" ref="B35" si="11">SUM(B36:B37)</f>
        <v>1024854600</v>
      </c>
      <c r="C35" s="31" t="s">
        <v>0</v>
      </c>
      <c r="D35" s="28" t="s">
        <v>68</v>
      </c>
      <c r="E35" s="35">
        <f>SUM(E36:F37)</f>
        <v>476717491</v>
      </c>
      <c r="F35" s="35"/>
      <c r="G35" s="25"/>
      <c r="H35" s="35">
        <f>SUM(H36:I37)</f>
        <v>890624683</v>
      </c>
      <c r="I35" s="35"/>
      <c r="J35" s="25"/>
      <c r="K35" s="35">
        <f>SUM(K36:L37)</f>
        <v>917291750</v>
      </c>
      <c r="L35" s="35"/>
    </row>
    <row r="36" spans="1:14" s="1" customFormat="1" ht="233.25" customHeight="1" x14ac:dyDescent="0.2">
      <c r="A36" s="5" t="s">
        <v>36</v>
      </c>
      <c r="B36" s="25">
        <v>0</v>
      </c>
      <c r="C36" s="31" t="s">
        <v>0</v>
      </c>
      <c r="D36" s="28" t="s">
        <v>69</v>
      </c>
      <c r="E36" s="35">
        <v>0</v>
      </c>
      <c r="F36" s="35"/>
      <c r="G36" s="25">
        <v>0</v>
      </c>
      <c r="H36" s="35">
        <v>431000000</v>
      </c>
      <c r="I36" s="35"/>
      <c r="J36" s="25">
        <v>0</v>
      </c>
      <c r="K36" s="35">
        <v>431000000</v>
      </c>
      <c r="L36" s="35"/>
    </row>
    <row r="37" spans="1:14" s="1" customFormat="1" ht="41.25" customHeight="1" x14ac:dyDescent="0.2">
      <c r="A37" s="5" t="s">
        <v>32</v>
      </c>
      <c r="B37" s="25">
        <v>1024854600</v>
      </c>
      <c r="C37" s="31" t="s">
        <v>0</v>
      </c>
      <c r="D37" s="28" t="s">
        <v>70</v>
      </c>
      <c r="E37" s="35">
        <v>476717491</v>
      </c>
      <c r="F37" s="35"/>
      <c r="G37" s="25"/>
      <c r="H37" s="35">
        <v>459624683</v>
      </c>
      <c r="I37" s="35"/>
      <c r="J37" s="25"/>
      <c r="K37" s="35">
        <v>486291750</v>
      </c>
      <c r="L37" s="35"/>
    </row>
    <row r="38" spans="1:14" s="1" customFormat="1" ht="27" customHeight="1" x14ac:dyDescent="0.2">
      <c r="A38" s="5" t="s">
        <v>26</v>
      </c>
      <c r="B38" s="25">
        <f t="shared" ref="B38:J38" si="12">B43-B39</f>
        <v>182036441.25</v>
      </c>
      <c r="C38" s="31" t="s">
        <v>0</v>
      </c>
      <c r="D38" s="28" t="s">
        <v>71</v>
      </c>
      <c r="E38" s="35">
        <f>SUM(E43)</f>
        <v>321084040.56</v>
      </c>
      <c r="F38" s="35"/>
      <c r="G38" s="25">
        <f t="shared" si="12"/>
        <v>0</v>
      </c>
      <c r="H38" s="35">
        <v>0</v>
      </c>
      <c r="I38" s="35"/>
      <c r="J38" s="25">
        <f t="shared" si="12"/>
        <v>0</v>
      </c>
      <c r="K38" s="35">
        <f>K43-K39</f>
        <v>0</v>
      </c>
      <c r="L38" s="35"/>
      <c r="N38" s="6"/>
    </row>
    <row r="39" spans="1:14" s="1" customFormat="1" hidden="1" x14ac:dyDescent="0.2">
      <c r="A39" s="5" t="s">
        <v>10</v>
      </c>
      <c r="B39" s="25">
        <f t="shared" ref="B39:J41" si="13">B40</f>
        <v>0</v>
      </c>
      <c r="C39" s="31" t="s">
        <v>47</v>
      </c>
      <c r="D39" s="28"/>
      <c r="E39" s="35" t="e">
        <f>E40</f>
        <v>#REF!</v>
      </c>
      <c r="F39" s="35"/>
      <c r="G39" s="25">
        <f t="shared" si="13"/>
        <v>0</v>
      </c>
      <c r="H39" s="35">
        <v>0</v>
      </c>
      <c r="I39" s="35"/>
      <c r="J39" s="25">
        <f t="shared" si="13"/>
        <v>0</v>
      </c>
      <c r="K39" s="35">
        <f>K40</f>
        <v>0</v>
      </c>
      <c r="L39" s="35"/>
    </row>
    <row r="40" spans="1:14" s="1" customFormat="1" ht="25.5" hidden="1" x14ac:dyDescent="0.2">
      <c r="A40" s="5" t="s">
        <v>11</v>
      </c>
      <c r="B40" s="25">
        <f t="shared" si="13"/>
        <v>0</v>
      </c>
      <c r="C40" s="31" t="s">
        <v>48</v>
      </c>
      <c r="D40" s="28"/>
      <c r="E40" s="35" t="e">
        <f>E41</f>
        <v>#REF!</v>
      </c>
      <c r="F40" s="35"/>
      <c r="G40" s="25">
        <f t="shared" si="13"/>
        <v>0</v>
      </c>
      <c r="H40" s="35">
        <v>0</v>
      </c>
      <c r="I40" s="35"/>
      <c r="J40" s="25">
        <f t="shared" si="13"/>
        <v>0</v>
      </c>
      <c r="K40" s="35">
        <f>K41</f>
        <v>0</v>
      </c>
      <c r="L40" s="35"/>
    </row>
    <row r="41" spans="1:14" s="1" customFormat="1" ht="25.5" hidden="1" x14ac:dyDescent="0.2">
      <c r="A41" s="5" t="s">
        <v>12</v>
      </c>
      <c r="B41" s="25">
        <f t="shared" si="13"/>
        <v>0</v>
      </c>
      <c r="C41" s="31" t="s">
        <v>49</v>
      </c>
      <c r="D41" s="28"/>
      <c r="E41" s="35" t="e">
        <f>E42</f>
        <v>#REF!</v>
      </c>
      <c r="F41" s="35"/>
      <c r="G41" s="25">
        <f t="shared" si="13"/>
        <v>0</v>
      </c>
      <c r="H41" s="35">
        <v>0</v>
      </c>
      <c r="I41" s="35"/>
      <c r="J41" s="25">
        <f t="shared" si="13"/>
        <v>0</v>
      </c>
      <c r="K41" s="35">
        <f>L42</f>
        <v>0</v>
      </c>
      <c r="L41" s="35"/>
    </row>
    <row r="42" spans="1:14" s="1" customFormat="1" ht="25.5" hidden="1" x14ac:dyDescent="0.2">
      <c r="A42" s="5" t="s">
        <v>13</v>
      </c>
      <c r="B42" s="25"/>
      <c r="C42" s="31" t="s">
        <v>50</v>
      </c>
      <c r="D42" s="28"/>
      <c r="E42" s="35" t="e">
        <f>B42+#REF!</f>
        <v>#REF!</v>
      </c>
      <c r="F42" s="35"/>
      <c r="G42" s="25"/>
      <c r="H42" s="35">
        <v>0</v>
      </c>
      <c r="I42" s="35"/>
      <c r="J42" s="25"/>
      <c r="K42" s="35"/>
      <c r="L42" s="35"/>
    </row>
    <row r="43" spans="1:14" s="1" customFormat="1" ht="15.75" customHeight="1" x14ac:dyDescent="0.2">
      <c r="A43" s="5" t="s">
        <v>14</v>
      </c>
      <c r="B43" s="25">
        <f t="shared" ref="B43:J45" si="14">B44</f>
        <v>182036441.25</v>
      </c>
      <c r="C43" s="31" t="s">
        <v>0</v>
      </c>
      <c r="D43" s="28" t="s">
        <v>72</v>
      </c>
      <c r="E43" s="35">
        <f>E44</f>
        <v>321084040.56</v>
      </c>
      <c r="F43" s="35"/>
      <c r="G43" s="25">
        <f t="shared" si="14"/>
        <v>0</v>
      </c>
      <c r="H43" s="35">
        <v>0</v>
      </c>
      <c r="I43" s="35"/>
      <c r="J43" s="25">
        <f t="shared" si="14"/>
        <v>0</v>
      </c>
      <c r="K43" s="35">
        <f>K44</f>
        <v>0</v>
      </c>
      <c r="L43" s="35"/>
    </row>
    <row r="44" spans="1:14" s="1" customFormat="1" ht="27.75" customHeight="1" x14ac:dyDescent="0.2">
      <c r="A44" s="5" t="s">
        <v>15</v>
      </c>
      <c r="B44" s="25">
        <f t="shared" si="14"/>
        <v>182036441.25</v>
      </c>
      <c r="C44" s="31" t="s">
        <v>0</v>
      </c>
      <c r="D44" s="28" t="s">
        <v>73</v>
      </c>
      <c r="E44" s="35">
        <f>E45</f>
        <v>321084040.56</v>
      </c>
      <c r="F44" s="35"/>
      <c r="G44" s="25">
        <f t="shared" si="14"/>
        <v>0</v>
      </c>
      <c r="H44" s="35">
        <v>0</v>
      </c>
      <c r="I44" s="35"/>
      <c r="J44" s="25">
        <f t="shared" si="14"/>
        <v>0</v>
      </c>
      <c r="K44" s="35">
        <f>K45</f>
        <v>0</v>
      </c>
      <c r="L44" s="35"/>
    </row>
    <row r="45" spans="1:14" s="1" customFormat="1" ht="26.25" customHeight="1" x14ac:dyDescent="0.2">
      <c r="A45" s="5" t="s">
        <v>16</v>
      </c>
      <c r="B45" s="25">
        <f t="shared" si="14"/>
        <v>182036441.25</v>
      </c>
      <c r="C45" s="31" t="s">
        <v>0</v>
      </c>
      <c r="D45" s="28" t="s">
        <v>74</v>
      </c>
      <c r="E45" s="35">
        <f>E46</f>
        <v>321084040.56</v>
      </c>
      <c r="F45" s="35"/>
      <c r="G45" s="25">
        <f t="shared" si="14"/>
        <v>0</v>
      </c>
      <c r="H45" s="35">
        <v>0</v>
      </c>
      <c r="I45" s="35"/>
      <c r="J45" s="25">
        <f t="shared" si="14"/>
        <v>0</v>
      </c>
      <c r="K45" s="35">
        <f>K46</f>
        <v>0</v>
      </c>
      <c r="L45" s="35"/>
    </row>
    <row r="46" spans="1:14" s="1" customFormat="1" ht="26.25" customHeight="1" x14ac:dyDescent="0.2">
      <c r="A46" s="5" t="s">
        <v>17</v>
      </c>
      <c r="B46" s="25">
        <v>182036441.25</v>
      </c>
      <c r="C46" s="31" t="s">
        <v>0</v>
      </c>
      <c r="D46" s="28" t="s">
        <v>75</v>
      </c>
      <c r="E46" s="35">
        <v>321084040.56</v>
      </c>
      <c r="F46" s="35"/>
      <c r="G46" s="25"/>
      <c r="H46" s="35">
        <v>0</v>
      </c>
      <c r="I46" s="35"/>
      <c r="J46" s="25"/>
      <c r="K46" s="35">
        <v>0</v>
      </c>
      <c r="L46" s="35"/>
    </row>
    <row r="47" spans="1:14" s="1" customFormat="1" ht="27" customHeight="1" x14ac:dyDescent="0.2">
      <c r="A47" s="5" t="s">
        <v>27</v>
      </c>
      <c r="B47" s="25" t="e">
        <f>B23+B28+B38+#REF!</f>
        <v>#REF!</v>
      </c>
      <c r="C47" s="25"/>
      <c r="D47" s="28"/>
      <c r="E47" s="35">
        <f>E23+E28+E38</f>
        <v>517104380.56</v>
      </c>
      <c r="F47" s="35"/>
      <c r="G47" s="25" t="e">
        <f>G23+G28+G38+#REF!</f>
        <v>#REF!</v>
      </c>
      <c r="H47" s="35">
        <f>H23+H28+H38</f>
        <v>0</v>
      </c>
      <c r="I47" s="35"/>
      <c r="J47" s="25" t="e">
        <f>J23+J28+J38+#REF!</f>
        <v>#REF!</v>
      </c>
      <c r="K47" s="35">
        <f>K23+K28</f>
        <v>0</v>
      </c>
      <c r="L47" s="35"/>
    </row>
    <row r="48" spans="1:14" s="1" customFormat="1" hidden="1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1" spans="1:12" x14ac:dyDescent="0.2">
      <c r="A51" s="32" t="s">
        <v>78</v>
      </c>
      <c r="B51" s="32"/>
      <c r="C51" s="32"/>
      <c r="K51" t="s">
        <v>79</v>
      </c>
    </row>
    <row r="55" spans="1:12" x14ac:dyDescent="0.2">
      <c r="A55" s="32" t="s">
        <v>83</v>
      </c>
      <c r="B55" s="32"/>
      <c r="C55" s="32"/>
      <c r="K55" t="s">
        <v>84</v>
      </c>
    </row>
    <row r="58" spans="1:12" x14ac:dyDescent="0.2">
      <c r="A58" t="s">
        <v>80</v>
      </c>
      <c r="K58" t="s">
        <v>81</v>
      </c>
    </row>
    <row r="69" spans="3:3" x14ac:dyDescent="0.2">
      <c r="C69" t="s">
        <v>82</v>
      </c>
    </row>
  </sheetData>
  <mergeCells count="95">
    <mergeCell ref="C10:D10"/>
    <mergeCell ref="E10:L10"/>
    <mergeCell ref="E47:F47"/>
    <mergeCell ref="K32:L32"/>
    <mergeCell ref="K43:L43"/>
    <mergeCell ref="K38:L38"/>
    <mergeCell ref="H47:I47"/>
    <mergeCell ref="H35:I35"/>
    <mergeCell ref="K47:L47"/>
    <mergeCell ref="H34:I34"/>
    <mergeCell ref="H37:I37"/>
    <mergeCell ref="H46:I46"/>
    <mergeCell ref="H45:I45"/>
    <mergeCell ref="H44:I44"/>
    <mergeCell ref="H43:I43"/>
    <mergeCell ref="H38:I38"/>
    <mergeCell ref="E45:F45"/>
    <mergeCell ref="E46:F46"/>
    <mergeCell ref="K46:L46"/>
    <mergeCell ref="K45:L45"/>
    <mergeCell ref="K44:L44"/>
    <mergeCell ref="E43:F43"/>
    <mergeCell ref="E44:F44"/>
    <mergeCell ref="E38:F38"/>
    <mergeCell ref="H42:I42"/>
    <mergeCell ref="K39:L39"/>
    <mergeCell ref="K40:L40"/>
    <mergeCell ref="K41:L41"/>
    <mergeCell ref="K42:L42"/>
    <mergeCell ref="K31:L31"/>
    <mergeCell ref="K33:L33"/>
    <mergeCell ref="K37:L37"/>
    <mergeCell ref="K35:L35"/>
    <mergeCell ref="K34:L34"/>
    <mergeCell ref="K36:L36"/>
    <mergeCell ref="K25:L25"/>
    <mergeCell ref="K24:L24"/>
    <mergeCell ref="K28:L28"/>
    <mergeCell ref="K29:L29"/>
    <mergeCell ref="K30:L30"/>
    <mergeCell ref="K27:L27"/>
    <mergeCell ref="K26:L26"/>
    <mergeCell ref="H24:I24"/>
    <mergeCell ref="H26:I26"/>
    <mergeCell ref="E35:F35"/>
    <mergeCell ref="H32:I32"/>
    <mergeCell ref="E24:F24"/>
    <mergeCell ref="E25:F25"/>
    <mergeCell ref="E26:F26"/>
    <mergeCell ref="E27:F27"/>
    <mergeCell ref="E28:F28"/>
    <mergeCell ref="H28:I28"/>
    <mergeCell ref="H29:I29"/>
    <mergeCell ref="H30:I30"/>
    <mergeCell ref="H31:I31"/>
    <mergeCell ref="H33:I33"/>
    <mergeCell ref="A8:K8"/>
    <mergeCell ref="A9:L9"/>
    <mergeCell ref="E36:F36"/>
    <mergeCell ref="E42:F42"/>
    <mergeCell ref="A10:A11"/>
    <mergeCell ref="E23:F23"/>
    <mergeCell ref="E22:F22"/>
    <mergeCell ref="H22:I22"/>
    <mergeCell ref="H36:I36"/>
    <mergeCell ref="E39:F39"/>
    <mergeCell ref="E40:F40"/>
    <mergeCell ref="E41:F41"/>
    <mergeCell ref="H39:I39"/>
    <mergeCell ref="H40:I40"/>
    <mergeCell ref="H41:I41"/>
    <mergeCell ref="E37:F37"/>
    <mergeCell ref="K1:L1"/>
    <mergeCell ref="A6:L6"/>
    <mergeCell ref="H2:K2"/>
    <mergeCell ref="H3:K3"/>
    <mergeCell ref="A7:K7"/>
    <mergeCell ref="H1:I1"/>
    <mergeCell ref="H4:I4"/>
    <mergeCell ref="A51:C51"/>
    <mergeCell ref="A55:C55"/>
    <mergeCell ref="K22:L22"/>
    <mergeCell ref="H11:I11"/>
    <mergeCell ref="K11:L11"/>
    <mergeCell ref="K23:L23"/>
    <mergeCell ref="H23:I23"/>
    <mergeCell ref="E11:F11"/>
    <mergeCell ref="E29:F29"/>
    <mergeCell ref="E30:F30"/>
    <mergeCell ref="E31:F31"/>
    <mergeCell ref="E33:F33"/>
    <mergeCell ref="E34:F34"/>
    <mergeCell ref="E32:F32"/>
    <mergeCell ref="H25:I25"/>
    <mergeCell ref="H27:I27"/>
  </mergeCells>
  <printOptions horizontalCentered="1"/>
  <pageMargins left="0.15748031496062992" right="0.15748031496062992" top="0.27559055118110237" bottom="0.15748031496062992" header="0.31496062992125984" footer="0.31496062992125984"/>
  <pageSetup paperSize="9" scale="75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 01.01.25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Наталья Н. Кононенкова</cp:lastModifiedBy>
  <cp:lastPrinted>2024-06-17T13:11:54Z</cp:lastPrinted>
  <dcterms:created xsi:type="dcterms:W3CDTF">2020-02-25T07:48:41Z</dcterms:created>
  <dcterms:modified xsi:type="dcterms:W3CDTF">2025-01-09T11:45:51Z</dcterms:modified>
</cp:coreProperties>
</file>