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ПБДД  на 2025  год\"/>
    </mc:Choice>
  </mc:AlternateContent>
  <bookViews>
    <workbookView xWindow="480" yWindow="60" windowWidth="14235" windowHeight="8700" tabRatio="284"/>
  </bookViews>
  <sheets>
    <sheet name="2025" sheetId="1" r:id="rId1"/>
  </sheets>
  <definedNames>
    <definedName name="_xlnm.Print_Area" localSheetId="0">'2025'!$A$1:$L$87</definedName>
  </definedNames>
  <calcPr calcId="162913"/>
</workbook>
</file>

<file path=xl/calcChain.xml><?xml version="1.0" encoding="utf-8"?>
<calcChain xmlns="http://schemas.openxmlformats.org/spreadsheetml/2006/main">
  <c r="J14" i="1" l="1"/>
  <c r="I14" i="1"/>
  <c r="J13" i="1"/>
  <c r="I13" i="1"/>
  <c r="H14" i="1"/>
  <c r="J53" i="1"/>
  <c r="I53" i="1"/>
  <c r="H53" i="1"/>
  <c r="J55" i="1"/>
  <c r="I55" i="1"/>
  <c r="H55" i="1"/>
  <c r="J38" i="1"/>
  <c r="I38" i="1"/>
  <c r="H38" i="1"/>
  <c r="J30" i="1" l="1"/>
  <c r="J31" i="1"/>
  <c r="I30" i="1"/>
  <c r="I31" i="1"/>
  <c r="H30" i="1"/>
  <c r="H28" i="1" s="1"/>
  <c r="H31" i="1"/>
  <c r="H75" i="1"/>
  <c r="J75" i="1"/>
  <c r="I75" i="1"/>
  <c r="J76" i="1"/>
  <c r="I76" i="1"/>
  <c r="H76" i="1"/>
  <c r="J36" i="1"/>
  <c r="I36" i="1"/>
  <c r="H36" i="1"/>
  <c r="J46" i="1"/>
  <c r="I46" i="1"/>
  <c r="H46" i="1"/>
  <c r="H18" i="1" l="1"/>
  <c r="H27" i="1"/>
  <c r="I28" i="1"/>
  <c r="J28" i="1"/>
  <c r="J27" i="1" l="1"/>
  <c r="J18" i="1"/>
  <c r="I27" i="1"/>
  <c r="I18" i="1"/>
  <c r="J29" i="1"/>
  <c r="I29" i="1"/>
  <c r="H29" i="1" l="1"/>
  <c r="J57" i="1" l="1"/>
  <c r="I57" i="1"/>
  <c r="H57" i="1" l="1"/>
  <c r="J73" i="1" l="1"/>
  <c r="I73" i="1"/>
  <c r="H73" i="1"/>
  <c r="J70" i="1"/>
  <c r="J69" i="1" s="1"/>
  <c r="I70" i="1"/>
  <c r="I69" i="1" s="1"/>
  <c r="H70" i="1"/>
  <c r="H69" i="1" s="1"/>
  <c r="J60" i="1"/>
  <c r="I60" i="1"/>
  <c r="H60" i="1"/>
  <c r="H54" i="1" s="1"/>
  <c r="J32" i="1"/>
  <c r="I32" i="1"/>
  <c r="H32" i="1"/>
  <c r="J68" i="1" l="1"/>
  <c r="I68" i="1"/>
  <c r="H68" i="1"/>
  <c r="J43" i="1" l="1"/>
  <c r="J42" i="1" s="1"/>
  <c r="J49" i="1"/>
  <c r="I49" i="1"/>
  <c r="H49" i="1"/>
  <c r="I43" i="1" l="1"/>
  <c r="I42" i="1" s="1"/>
  <c r="H43" i="1"/>
  <c r="H42" i="1" s="1"/>
  <c r="H48" i="1" l="1"/>
  <c r="J48" i="1" l="1"/>
  <c r="I48" i="1"/>
  <c r="J44" i="1" l="1"/>
  <c r="I44" i="1"/>
  <c r="H44" i="1"/>
  <c r="J54" i="1"/>
  <c r="J59" i="1"/>
  <c r="I59" i="1"/>
  <c r="H59" i="1"/>
  <c r="I54" i="1" l="1"/>
  <c r="J72" i="1" l="1"/>
  <c r="J67" i="1" s="1"/>
  <c r="I72" i="1"/>
  <c r="I67" i="1" s="1"/>
  <c r="H72" i="1"/>
  <c r="H67" i="1" s="1"/>
  <c r="J61" i="1" l="1"/>
  <c r="I61" i="1"/>
  <c r="H61" i="1"/>
  <c r="H17" i="1" l="1"/>
  <c r="I17" i="1"/>
  <c r="J17" i="1"/>
  <c r="J40" i="1"/>
  <c r="I40" i="1"/>
  <c r="H40" i="1"/>
  <c r="I34" i="1"/>
  <c r="J34" i="1"/>
  <c r="H34" i="1"/>
  <c r="I23" i="1"/>
  <c r="J23" i="1"/>
  <c r="H23" i="1"/>
  <c r="H13" i="1" l="1"/>
  <c r="I16" i="1"/>
  <c r="H16" i="1"/>
  <c r="J16" i="1" l="1"/>
</calcChain>
</file>

<file path=xl/sharedStrings.xml><?xml version="1.0" encoding="utf-8"?>
<sst xmlns="http://schemas.openxmlformats.org/spreadsheetml/2006/main" count="355" uniqueCount="119">
  <si>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</si>
  <si>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</si>
  <si>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</si>
  <si>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</si>
  <si>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</si>
  <si>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</si>
  <si>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</si>
  <si>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</si>
  <si>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</si>
  <si>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</si>
  <si>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</si>
  <si>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</si>
  <si>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</si>
  <si>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</si>
  <si>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</si>
  <si>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</si>
  <si>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</si>
  <si>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</si>
  <si>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</si>
  <si>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R2</t>
  </si>
  <si>
    <t>».</t>
  </si>
  <si>
    <t>5390F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</si>
  <si>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</si>
  <si>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</si>
  <si>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</si>
  <si>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</si>
  <si>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</si>
  <si>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</si>
  <si>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</si>
  <si>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</si>
  <si>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</si>
  <si>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</si>
  <si>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</si>
  <si>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</si>
  <si>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</si>
  <si>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</si>
  <si>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</si>
  <si>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</si>
  <si>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</si>
  <si>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</si>
  <si>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</si>
  <si>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</si>
  <si>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</si>
  <si>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>1.1.2.</t>
  </si>
  <si>
    <t xml:space="preserve">1.2. </t>
  </si>
  <si>
    <t>3.</t>
  </si>
  <si>
    <t xml:space="preserve">6. </t>
  </si>
  <si>
    <t>Реализация инфраструктурных проектов на территории города Брянска</t>
  </si>
  <si>
    <t>03</t>
  </si>
  <si>
    <t>к постановлению Брянской городской администрации</t>
  </si>
  <si>
    <t>1.1.3.</t>
  </si>
  <si>
    <t>от ____________________ № ___________</t>
  </si>
  <si>
    <t>и экономического анализа комитета</t>
  </si>
  <si>
    <t>Капитальный ремонт и ремонт автодорог</t>
  </si>
  <si>
    <t>Таблица № 2</t>
  </si>
  <si>
    <t>2025 год</t>
  </si>
  <si>
    <t xml:space="preserve">53940
</t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</si>
  <si>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</si>
  <si>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</si>
  <si>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</si>
  <si>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</si>
  <si>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</si>
  <si>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</si>
  <si>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</si>
  <si>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</si>
  <si>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</si>
  <si>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</si>
  <si>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</si>
  <si>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4.3. </t>
  </si>
  <si>
    <t>Тип структурного элемента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</si>
  <si>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</si>
  <si>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Заместитель Главы</t>
  </si>
  <si>
    <t>S8007</t>
  </si>
  <si>
    <t xml:space="preserve">                                                                                                                             </t>
  </si>
  <si>
    <t xml:space="preserve"> 1, 2, 3</t>
  </si>
  <si>
    <t>98007,
S8007</t>
  </si>
  <si>
    <t>2026 год</t>
  </si>
  <si>
    <r>
  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  </r>
    <r>
      <rPr>
        <sz val="10"/>
        <rFont val="Arial CYR"/>
      </rPr>
      <t xml:space="preserve">
</t>
    </r>
    <r>
      <rPr>
        <i/>
        <sz val="9"/>
        <rFont val="Arial CYR"/>
      </rPr>
      <t>(капитальный ремонт автомобильных дорог)</t>
    </r>
  </si>
  <si>
    <t>Техинвентаризация и паспортизация автомобильных дорог</t>
  </si>
  <si>
    <t>13</t>
  </si>
  <si>
    <t>4</t>
  </si>
  <si>
    <t>А0210</t>
  </si>
  <si>
    <t>И.В. Квасов</t>
  </si>
  <si>
    <t>Средства бюджета городского округа город Брянск - всего, в том числе:</t>
  </si>
  <si>
    <t>Строительство объекта "Автодорога по ул. Ильи Иванова в Советском районе г. Брянска"</t>
  </si>
  <si>
    <t>Строительство объекта "Автодорога по ул. Николая Амосова в Советском районе г. Брянска"</t>
  </si>
  <si>
    <t>4.1.</t>
  </si>
  <si>
    <t>4.2.</t>
  </si>
  <si>
    <t>Приложение № 2</t>
  </si>
  <si>
    <t>2027 год</t>
  </si>
  <si>
    <t>Субсидии на приобретение спецтехники (основных средств) для муниципальных учреждений</t>
  </si>
  <si>
    <t>9Д040</t>
  </si>
  <si>
    <t>9Д820</t>
  </si>
  <si>
    <t>SД040</t>
  </si>
  <si>
    <t>И8</t>
  </si>
  <si>
    <t>2.1.</t>
  </si>
  <si>
    <t>9Д020</t>
  </si>
  <si>
    <t>4, 10</t>
  </si>
  <si>
    <t>12</t>
  </si>
  <si>
    <t>14, 15, 16, 17, 18</t>
  </si>
  <si>
    <t>23, 24</t>
  </si>
  <si>
    <t>9Д040
SД040</t>
  </si>
  <si>
    <t xml:space="preserve">9Д040
</t>
  </si>
  <si>
    <t xml:space="preserve">4.2. </t>
  </si>
  <si>
    <t xml:space="preserve">5. </t>
  </si>
  <si>
    <t>5, 8, 9</t>
  </si>
  <si>
    <t>4, 5, 8, 9, 10, 13, 14, 15, 16, 17, 18</t>
  </si>
  <si>
    <t>9Д090</t>
  </si>
  <si>
    <t xml:space="preserve">1.3. </t>
  </si>
  <si>
    <t>9Д410</t>
  </si>
  <si>
    <t>1.1.1.</t>
  </si>
  <si>
    <t xml:space="preserve">1.1.3. </t>
  </si>
  <si>
    <t>Мероприятия по обеспечению транспортной безопасности объектов транспортной инфраструктуры дорожного хозяйства</t>
  </si>
  <si>
    <t xml:space="preserve">Реализация инвестиционных проектов, одобренных в соответствии с постановлением Правительства Российской Федерации от 19 октября 2020 года № 1704 (строительство улично-дорожной сети в микрорайоне по ул. Флотской в Бежицком районе города Брянска (2 этап)
</t>
  </si>
  <si>
    <t>Строительство дороги дублера ул. Карачижской (от дома № 79/1 по пр-ту Ст.Димитрова до ул.Калинина) в Советском районе г. Брянска</t>
  </si>
  <si>
    <t>И.о. председателя комитета по жилищно-</t>
  </si>
  <si>
    <t>С.В. Ботаговский</t>
  </si>
  <si>
    <r>
      <rPr>
        <sz val="10"/>
        <rFont val="Arial Cyr"/>
        <charset val="204"/>
      </rPr>
      <t xml:space="preserve">Развитие и совершенствование сети автомобильных дорог местного значения общего пользования  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rFont val="Arial Cyr"/>
        <charset val="204"/>
      </rPr>
      <t xml:space="preserve">
</t>
    </r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</si>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</sst>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"/>
  </numFmts>
  <fonts count="4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4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i/>
      <sz val="10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b/>
      <sz val="10"/>
      <color indexed="12"/>
      <name val="Arial"/>
      <family val="2"/>
      <charset val="204"/>
    </font>
    <font>
      <i/>
      <sz val="9"/>
      <name val="Arial CYR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sz val="10"/>
      <color rgb="FFFF0000"/>
      <name val="Arial CYR"/>
      <charset val="204"/>
    </font>
    <font>
      <i/>
      <sz val="9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3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5" fontId="0" fillId="0" borderId="0" xfId="0" applyNumberFormat="1" applyBorder="1"/>
    <xf numFmtId="165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5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4" fontId="14" fillId="0" borderId="0" xfId="0" applyNumberFormat="1" applyFont="1" applyAlignment="1">
      <alignment horizontal="center"/>
    </xf>
    <xf numFmtId="4" fontId="15" fillId="0" borderId="0" xfId="0" applyNumberFormat="1" applyFont="1"/>
    <xf numFmtId="0" fontId="16" fillId="0" borderId="1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8" fillId="0" borderId="0" xfId="0" applyFont="1"/>
    <xf numFmtId="0" fontId="20" fillId="0" borderId="0" xfId="0" applyFont="1"/>
    <xf numFmtId="165" fontId="0" fillId="4" borderId="0" xfId="0" applyNumberFormat="1" applyFill="1" applyBorder="1"/>
    <xf numFmtId="4" fontId="5" fillId="2" borderId="0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25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26" fillId="0" borderId="0" xfId="0" applyNumberFormat="1" applyFont="1" applyAlignment="1">
      <alignment vertical="top"/>
    </xf>
    <xf numFmtId="4" fontId="27" fillId="0" borderId="0" xfId="0" applyNumberFormat="1" applyFont="1" applyAlignment="1">
      <alignment vertical="top"/>
    </xf>
    <xf numFmtId="0" fontId="19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1" fillId="0" borderId="0" xfId="0" applyFont="1" applyFill="1"/>
    <xf numFmtId="0" fontId="9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9" fontId="16" fillId="0" borderId="6" xfId="0" applyNumberFormat="1" applyFont="1" applyBorder="1" applyAlignment="1">
      <alignment horizontal="left" vertical="top" wrapText="1"/>
    </xf>
    <xf numFmtId="0" fontId="23" fillId="0" borderId="0" xfId="0" applyFont="1" applyFill="1"/>
    <xf numFmtId="0" fontId="16" fillId="0" borderId="3" xfId="0" applyFont="1" applyBorder="1" applyAlignment="1">
      <alignment vertical="top" wrapText="1"/>
    </xf>
    <xf numFmtId="0" fontId="29" fillId="0" borderId="6" xfId="0" applyFont="1" applyBorder="1" applyAlignment="1">
      <alignment vertical="top" wrapText="1"/>
    </xf>
    <xf numFmtId="0" fontId="28" fillId="0" borderId="4" xfId="0" applyFont="1" applyFill="1" applyBorder="1" applyAlignment="1">
      <alignment vertical="top" wrapText="1"/>
    </xf>
    <xf numFmtId="4" fontId="23" fillId="0" borderId="0" xfId="0" applyNumberFormat="1" applyFont="1" applyAlignment="1">
      <alignment vertical="top"/>
    </xf>
    <xf numFmtId="0" fontId="24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2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1" fillId="0" borderId="0" xfId="0" applyFont="1" applyFill="1" applyBorder="1" applyAlignment="1">
      <alignment horizontal="center" wrapText="1"/>
    </xf>
    <xf numFmtId="0" fontId="12" fillId="0" borderId="0" xfId="0" applyFont="1"/>
    <xf numFmtId="4" fontId="30" fillId="0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horizontal="center"/>
    </xf>
    <xf numFmtId="0" fontId="24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23" fillId="0" borderId="0" xfId="0" applyFont="1" applyBorder="1" applyAlignment="1">
      <alignment horizontal="center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2" fillId="0" borderId="0" xfId="0" applyNumberFormat="1" applyFont="1" applyFill="1" applyBorder="1" applyAlignment="1">
      <alignment horizontal="right" vertical="top" wrapText="1"/>
    </xf>
    <xf numFmtId="0" fontId="18" fillId="5" borderId="0" xfId="0" applyFont="1" applyFill="1"/>
    <xf numFmtId="0" fontId="0" fillId="0" borderId="1" xfId="0" applyFont="1" applyBorder="1" applyAlignment="1">
      <alignment vertical="top" wrapText="1"/>
    </xf>
    <xf numFmtId="0" fontId="28" fillId="5" borderId="1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28" fillId="0" borderId="0" xfId="0" applyNumberFormat="1" applyFont="1" applyAlignment="1">
      <alignment vertical="top"/>
    </xf>
    <xf numFmtId="4" fontId="34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left" vertical="top"/>
    </xf>
    <xf numFmtId="0" fontId="28" fillId="0" borderId="0" xfId="0" applyFont="1"/>
    <xf numFmtId="4" fontId="35" fillId="0" borderId="0" xfId="0" applyNumberFormat="1" applyFont="1" applyAlignment="1">
      <alignment horizontal="center" vertical="top"/>
    </xf>
    <xf numFmtId="4" fontId="36" fillId="0" borderId="0" xfId="0" applyNumberFormat="1" applyFont="1" applyAlignment="1">
      <alignment horizontal="center" vertical="top"/>
    </xf>
    <xf numFmtId="0" fontId="37" fillId="0" borderId="0" xfId="0" applyFont="1" applyFill="1" applyBorder="1" applyAlignment="1">
      <alignment horizontal="center" wrapText="1"/>
    </xf>
    <xf numFmtId="0" fontId="38" fillId="0" borderId="0" xfId="0" applyFont="1" applyFill="1" applyBorder="1" applyAlignment="1">
      <alignment horizontal="center" wrapText="1"/>
    </xf>
    <xf numFmtId="4" fontId="38" fillId="0" borderId="0" xfId="0" applyNumberFormat="1" applyFont="1" applyAlignment="1">
      <alignment vertical="top"/>
    </xf>
    <xf numFmtId="0" fontId="39" fillId="0" borderId="0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center" wrapText="1"/>
    </xf>
    <xf numFmtId="4" fontId="41" fillId="0" borderId="0" xfId="0" applyNumberFormat="1" applyFont="1" applyAlignment="1">
      <alignment vertical="top"/>
    </xf>
    <xf numFmtId="4" fontId="42" fillId="0" borderId="0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vertical="top" wrapText="1"/>
    </xf>
    <xf numFmtId="0" fontId="19" fillId="5" borderId="0" xfId="0" applyFont="1" applyFill="1" applyAlignment="1">
      <alignment horizontal="left"/>
    </xf>
    <xf numFmtId="0" fontId="1" fillId="5" borderId="0" xfId="0" applyFont="1" applyFill="1"/>
    <xf numFmtId="4" fontId="43" fillId="0" borderId="0" xfId="0" applyNumberFormat="1" applyFont="1" applyAlignment="1">
      <alignment horizontal="left" vertical="top"/>
    </xf>
    <xf numFmtId="0" fontId="17" fillId="6" borderId="6" xfId="0" applyFont="1" applyFill="1" applyBorder="1" applyAlignment="1">
      <alignment horizontal="left" vertical="top" wrapText="1"/>
    </xf>
    <xf numFmtId="0" fontId="16" fillId="5" borderId="1" xfId="0" applyFont="1" applyFill="1" applyBorder="1" applyAlignment="1">
      <alignment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vertical="top" wrapText="1"/>
    </xf>
    <xf numFmtId="4" fontId="8" fillId="7" borderId="1" xfId="0" applyNumberFormat="1" applyFont="1" applyFill="1" applyBorder="1" applyAlignment="1">
      <alignment horizontal="right" vertical="top" wrapText="1"/>
    </xf>
    <xf numFmtId="4" fontId="5" fillId="7" borderId="1" xfId="0" applyNumberFormat="1" applyFont="1" applyFill="1" applyBorder="1" applyAlignment="1">
      <alignment horizontal="right" vertical="top" wrapText="1"/>
    </xf>
    <xf numFmtId="4" fontId="5" fillId="7" borderId="3" xfId="0" applyNumberFormat="1" applyFont="1" applyFill="1" applyBorder="1" applyAlignment="1">
      <alignment horizontal="right" vertical="top" wrapText="1"/>
    </xf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4" fontId="23" fillId="0" borderId="0" xfId="0" applyNumberFormat="1" applyFont="1" applyBorder="1" applyAlignment="1">
      <alignment vertical="top"/>
    </xf>
    <xf numFmtId="0" fontId="0" fillId="0" borderId="4" xfId="0" applyFont="1" applyBorder="1" applyAlignment="1">
      <alignment horizontal="left" vertical="top"/>
    </xf>
    <xf numFmtId="0" fontId="12" fillId="5" borderId="6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0" fillId="5" borderId="4" xfId="0" applyFont="1" applyFill="1" applyBorder="1" applyAlignment="1">
      <alignment vertical="top" wrapText="1"/>
    </xf>
    <xf numFmtId="49" fontId="16" fillId="0" borderId="3" xfId="0" applyNumberFormat="1" applyFont="1" applyFill="1" applyBorder="1" applyAlignment="1">
      <alignment horizontal="left" vertical="top" wrapText="1"/>
    </xf>
    <xf numFmtId="164" fontId="16" fillId="0" borderId="1" xfId="1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  <xf numFmtId="0" fontId="16" fillId="5" borderId="1" xfId="0" applyFont="1" applyFill="1" applyBorder="1" applyAlignment="1">
      <alignment horizontal="left" vertical="top" wrapText="1"/>
    </xf>
    <xf numFmtId="49" fontId="16" fillId="5" borderId="1" xfId="0" applyNumberFormat="1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/>
    </xf>
    <xf numFmtId="4" fontId="5" fillId="0" borderId="5" xfId="0" applyNumberFormat="1" applyFont="1" applyFill="1" applyBorder="1" applyAlignment="1">
      <alignment horizontal="right" vertical="top" wrapText="1"/>
    </xf>
    <xf numFmtId="0" fontId="16" fillId="6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12" xfId="0" applyBorder="1"/>
    <xf numFmtId="0" fontId="0" fillId="0" borderId="0" xfId="0" applyFont="1" applyBorder="1"/>
    <xf numFmtId="4" fontId="0" fillId="0" borderId="0" xfId="0" applyNumberFormat="1" applyFont="1" applyAlignment="1">
      <alignment horizontal="center"/>
    </xf>
    <xf numFmtId="165" fontId="44" fillId="0" borderId="0" xfId="0" applyNumberFormat="1" applyFont="1" applyBorder="1"/>
    <xf numFmtId="49" fontId="17" fillId="5" borderId="4" xfId="0" applyNumberFormat="1" applyFont="1" applyFill="1" applyBorder="1" applyAlignment="1">
      <alignment horizontal="left" vertical="top" wrapText="1"/>
    </xf>
    <xf numFmtId="49" fontId="17" fillId="5" borderId="6" xfId="0" applyNumberFormat="1" applyFont="1" applyFill="1" applyBorder="1" applyAlignment="1">
      <alignment horizontal="left" vertical="top" wrapText="1"/>
    </xf>
    <xf numFmtId="49" fontId="17" fillId="5" borderId="3" xfId="0" applyNumberFormat="1" applyFont="1" applyFill="1" applyBorder="1" applyAlignment="1">
      <alignment horizontal="left" vertical="top" wrapText="1"/>
    </xf>
    <xf numFmtId="0" fontId="19" fillId="0" borderId="0" xfId="0" applyFont="1" applyFill="1"/>
    <xf numFmtId="0" fontId="19" fillId="5" borderId="0" xfId="0" applyFont="1" applyFill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7" fillId="5" borderId="4" xfId="0" applyFont="1" applyFill="1" applyBorder="1" applyAlignment="1">
      <alignment horizontal="left" vertical="top" wrapText="1"/>
    </xf>
    <xf numFmtId="0" fontId="17" fillId="5" borderId="6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17" fillId="5" borderId="3" xfId="0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center" vertical="top"/>
    </xf>
    <xf numFmtId="49" fontId="12" fillId="5" borderId="4" xfId="0" applyNumberFormat="1" applyFont="1" applyFill="1" applyBorder="1" applyAlignment="1">
      <alignment horizontal="left" vertical="top" wrapText="1"/>
    </xf>
    <xf numFmtId="49" fontId="12" fillId="5" borderId="6" xfId="0" applyNumberFormat="1" applyFont="1" applyFill="1" applyBorder="1" applyAlignment="1">
      <alignment horizontal="left" vertical="top" wrapText="1"/>
    </xf>
    <xf numFmtId="49" fontId="12" fillId="5" borderId="3" xfId="0" applyNumberFormat="1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/>
    </xf>
    <xf numFmtId="49" fontId="17" fillId="5" borderId="4" xfId="0" applyNumberFormat="1" applyFont="1" applyFill="1" applyBorder="1" applyAlignment="1">
      <alignment horizontal="left" vertical="top" wrapText="1"/>
    </xf>
    <xf numFmtId="49" fontId="17" fillId="5" borderId="6" xfId="0" applyNumberFormat="1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left"/>
    </xf>
    <xf numFmtId="0" fontId="19" fillId="0" borderId="10" xfId="0" applyFont="1" applyBorder="1"/>
    <xf numFmtId="0" fontId="19" fillId="5" borderId="0" xfId="0" applyFont="1" applyFill="1"/>
    <xf numFmtId="0" fontId="19" fillId="5" borderId="0" xfId="0" applyFont="1" applyFill="1" applyBorder="1"/>
    <xf numFmtId="0" fontId="5" fillId="5" borderId="4" xfId="0" applyFont="1" applyFill="1" applyBorder="1" applyAlignment="1">
      <alignment horizontal="left" vertical="top"/>
    </xf>
    <xf numFmtId="0" fontId="5" fillId="5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7" fillId="5" borderId="4" xfId="0" applyFont="1" applyFill="1" applyBorder="1" applyAlignment="1">
      <alignment horizontal="left" vertical="top" wrapText="1"/>
    </xf>
    <xf numFmtId="0" fontId="17" fillId="5" borderId="6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28" fillId="3" borderId="4" xfId="0" applyFont="1" applyFill="1" applyBorder="1" applyAlignment="1">
      <alignment vertical="top"/>
    </xf>
    <xf numFmtId="0" fontId="28" fillId="3" borderId="6" xfId="0" applyFont="1" applyFill="1" applyBorder="1" applyAlignment="1">
      <alignment vertical="top"/>
    </xf>
    <xf numFmtId="0" fontId="28" fillId="3" borderId="3" xfId="0" applyFont="1" applyFill="1" applyBorder="1" applyAlignment="1">
      <alignment vertical="top"/>
    </xf>
    <xf numFmtId="0" fontId="28" fillId="3" borderId="1" xfId="0" applyFont="1" applyFill="1" applyBorder="1" applyAlignment="1">
      <alignment vertical="top"/>
    </xf>
    <xf numFmtId="0" fontId="21" fillId="0" borderId="0" xfId="0" applyFont="1" applyFill="1"/>
    <xf numFmtId="0" fontId="19" fillId="0" borderId="0" xfId="0" applyFont="1" applyFill="1"/>
    <xf numFmtId="0" fontId="19" fillId="0" borderId="0" xfId="0" applyFont="1" applyAlignment="1">
      <alignment horizontal="center"/>
    </xf>
    <xf numFmtId="0" fontId="19" fillId="5" borderId="0" xfId="0" applyFont="1" applyFill="1" applyAlignment="1">
      <alignment horizontal="left" vertical="top"/>
    </xf>
    <xf numFmtId="0" fontId="19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9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49" fontId="17" fillId="5" borderId="3" xfId="0" applyNumberFormat="1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center" vertical="top" wrapText="1"/>
    </xf>
    <xf numFmtId="0" fontId="1" fillId="5" borderId="0" xfId="0" applyFont="1" applyFill="1" applyAlignment="1">
      <alignment horizontal="center" vertical="top"/>
    </xf>
    <xf numFmtId="0" fontId="0" fillId="0" borderId="0" xfId="0" applyFont="1"/>
    <xf numFmtId="0" fontId="1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0" fillId="0" borderId="1" xfId="0" applyFont="1" applyBorder="1"/>
    <xf numFmtId="0" fontId="0" fillId="0" borderId="6" xfId="0" applyFont="1" applyBorder="1" applyAlignment="1">
      <alignment horizontal="left" vertical="top"/>
    </xf>
    <xf numFmtId="0" fontId="0" fillId="4" borderId="4" xfId="0" applyFont="1" applyFill="1" applyBorder="1" applyAlignment="1">
      <alignment vertical="top"/>
    </xf>
    <xf numFmtId="0" fontId="0" fillId="4" borderId="6" xfId="0" applyFont="1" applyFill="1" applyBorder="1" applyAlignment="1">
      <alignment vertical="top"/>
    </xf>
    <xf numFmtId="0" fontId="0" fillId="4" borderId="3" xfId="0" applyFont="1" applyFill="1" applyBorder="1" applyAlignment="1">
      <alignment vertical="top"/>
    </xf>
    <xf numFmtId="0" fontId="0" fillId="3" borderId="4" xfId="0" applyFont="1" applyFill="1" applyBorder="1" applyAlignment="1">
      <alignment vertical="top"/>
    </xf>
    <xf numFmtId="0" fontId="0" fillId="3" borderId="6" xfId="0" applyFont="1" applyFill="1" applyBorder="1" applyAlignment="1">
      <alignment vertical="top"/>
    </xf>
    <xf numFmtId="0" fontId="28" fillId="6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16" fillId="8" borderId="1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/>
    </xf>
    <xf numFmtId="0" fontId="0" fillId="0" borderId="6" xfId="0" applyFont="1" applyFill="1" applyBorder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CFFEBE"/>
      <color rgb="FFCEFD95"/>
      <color rgb="FF3F1C5A"/>
      <color rgb="FF0000CC"/>
      <color rgb="FF000066"/>
      <color rgb="FF000099"/>
      <color rgb="FFFFFF75"/>
      <color rgb="FF5BD4FF"/>
      <color rgb="FF3E1B59"/>
      <color rgb="FF2711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07"/>
  <sheetViews>
    <sheetView tabSelected="1" view="pageBreakPreview" topLeftCell="A18" zoomScaleNormal="90" zoomScaleSheetLayoutView="100" workbookViewId="0">
      <selection activeCell="D38" sqref="D38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6" customHeight="1" x14ac:dyDescent="0.2">
      <c r="A1" s="192">
        <v>13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20" ht="19.5" hidden="1" x14ac:dyDescent="0.2">
      <c r="A2" s="153"/>
      <c r="B2" s="153"/>
      <c r="C2" s="153"/>
      <c r="D2" s="153"/>
      <c r="E2" s="153"/>
      <c r="F2" s="153"/>
      <c r="G2" s="153"/>
      <c r="H2" s="179" t="s">
        <v>88</v>
      </c>
      <c r="I2" s="179"/>
      <c r="J2" s="179"/>
      <c r="K2" s="179"/>
    </row>
    <row r="3" spans="1:20" ht="19.5" hidden="1" x14ac:dyDescent="0.2">
      <c r="A3" s="194"/>
      <c r="B3" s="194"/>
      <c r="C3" s="194"/>
      <c r="D3" s="194"/>
      <c r="E3" s="194"/>
      <c r="F3" s="194"/>
      <c r="G3" s="194"/>
      <c r="H3" s="157" t="s">
        <v>49</v>
      </c>
      <c r="I3" s="90"/>
      <c r="J3" s="90"/>
      <c r="K3" s="90"/>
    </row>
    <row r="4" spans="1:20" ht="19.5" hidden="1" x14ac:dyDescent="0.2">
      <c r="A4" s="194"/>
      <c r="B4" s="194"/>
      <c r="C4" s="194"/>
      <c r="D4" s="194"/>
      <c r="E4" s="194"/>
      <c r="F4" s="194"/>
      <c r="G4" s="194"/>
      <c r="H4" s="157" t="s">
        <v>51</v>
      </c>
      <c r="I4" s="90"/>
      <c r="J4" s="90"/>
      <c r="K4" s="90"/>
    </row>
    <row r="5" spans="1:20" ht="19.5" x14ac:dyDescent="0.3">
      <c r="A5" s="193"/>
      <c r="B5" s="195"/>
      <c r="C5" s="195"/>
      <c r="D5" s="195"/>
      <c r="E5" s="195"/>
      <c r="F5" s="195"/>
      <c r="G5" s="195"/>
      <c r="H5" s="180" t="s">
        <v>54</v>
      </c>
      <c r="I5" s="180"/>
      <c r="J5" s="180"/>
      <c r="K5" s="180"/>
    </row>
    <row r="6" spans="1:20" ht="26.25" customHeight="1" x14ac:dyDescent="0.3">
      <c r="A6" s="193"/>
      <c r="B6" s="178" t="s">
        <v>3</v>
      </c>
      <c r="C6" s="178"/>
      <c r="D6" s="178"/>
      <c r="E6" s="178"/>
      <c r="F6" s="178"/>
      <c r="G6" s="178"/>
      <c r="H6" s="178"/>
      <c r="I6" s="178"/>
      <c r="J6" s="178"/>
      <c r="K6" s="178"/>
      <c r="L6" s="29"/>
      <c r="M6" s="29"/>
      <c r="N6" s="29"/>
      <c r="O6" s="29"/>
      <c r="P6" s="29"/>
    </row>
    <row r="7" spans="1:20" ht="24" customHeight="1" x14ac:dyDescent="0.3">
      <c r="A7" s="184" t="s">
        <v>18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29"/>
      <c r="M7" s="29"/>
      <c r="N7" s="29"/>
      <c r="O7" s="29"/>
      <c r="P7" s="29"/>
    </row>
    <row r="8" spans="1:20" ht="15" customHeight="1" x14ac:dyDescent="0.3">
      <c r="A8" s="193"/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A9" s="193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188" t="s">
        <v>22</v>
      </c>
      <c r="B10" s="188" t="s">
        <v>23</v>
      </c>
      <c r="C10" s="185" t="s">
        <v>8</v>
      </c>
      <c r="D10" s="186"/>
      <c r="E10" s="186"/>
      <c r="F10" s="186"/>
      <c r="G10" s="187"/>
      <c r="H10" s="181" t="s">
        <v>25</v>
      </c>
      <c r="I10" s="182"/>
      <c r="J10" s="183"/>
      <c r="K10" s="188" t="s">
        <v>41</v>
      </c>
      <c r="N10" s="34"/>
      <c r="O10" s="34"/>
      <c r="P10" s="34"/>
    </row>
    <row r="11" spans="1:20" ht="88.5" customHeight="1" x14ac:dyDescent="0.3">
      <c r="A11" s="189"/>
      <c r="B11" s="189"/>
      <c r="C11" s="43" t="s">
        <v>5</v>
      </c>
      <c r="D11" s="43" t="s">
        <v>6</v>
      </c>
      <c r="E11" s="43" t="s">
        <v>69</v>
      </c>
      <c r="F11" s="43" t="s">
        <v>24</v>
      </c>
      <c r="G11" s="43" t="s">
        <v>7</v>
      </c>
      <c r="H11" s="44" t="s">
        <v>55</v>
      </c>
      <c r="I11" s="44" t="s">
        <v>76</v>
      </c>
      <c r="J11" s="44" t="s">
        <v>89</v>
      </c>
      <c r="K11" s="189"/>
      <c r="M11" s="36"/>
      <c r="N11" s="36"/>
      <c r="O11" s="89"/>
      <c r="P11" s="101"/>
      <c r="Q11" s="37"/>
      <c r="R11" s="18"/>
      <c r="S11" s="18"/>
      <c r="T11" s="19"/>
    </row>
    <row r="12" spans="1:20" ht="63.75" customHeight="1" x14ac:dyDescent="0.3">
      <c r="A12" s="191"/>
      <c r="B12" s="61" t="s">
        <v>4</v>
      </c>
      <c r="C12" s="23" t="s">
        <v>9</v>
      </c>
      <c r="D12" s="47" t="s">
        <v>10</v>
      </c>
      <c r="E12" s="48"/>
      <c r="F12" s="49"/>
      <c r="G12" s="49"/>
      <c r="H12" s="50"/>
      <c r="I12" s="50"/>
      <c r="J12" s="50"/>
      <c r="K12" s="154" t="s">
        <v>74</v>
      </c>
      <c r="M12" s="36"/>
      <c r="N12" s="36"/>
      <c r="O12" s="36"/>
      <c r="P12" s="102"/>
      <c r="Q12" s="37"/>
      <c r="R12" s="18"/>
      <c r="S12" s="18"/>
      <c r="T12" s="19"/>
    </row>
    <row r="13" spans="1:20" ht="33" customHeight="1" x14ac:dyDescent="0.3">
      <c r="A13" s="191"/>
      <c r="B13" s="78" t="s">
        <v>65</v>
      </c>
      <c r="C13" s="24" t="s">
        <v>9</v>
      </c>
      <c r="D13" s="25" t="s">
        <v>10</v>
      </c>
      <c r="E13" s="24"/>
      <c r="F13" s="22"/>
      <c r="G13" s="22"/>
      <c r="H13" s="116">
        <f>SUM(H17+H18+H19+H20+H43+H50+H51+H54+H70+H73+H77)</f>
        <v>1619310747.8000002</v>
      </c>
      <c r="I13" s="116">
        <f t="shared" ref="I13:J13" si="0">SUM(I17+I18+I19+I20+I43+I50+I51+I54+I70+I73+I77)</f>
        <v>1805071842.8700001</v>
      </c>
      <c r="J13" s="116">
        <f t="shared" si="0"/>
        <v>2095210775.29</v>
      </c>
      <c r="K13" s="155"/>
      <c r="M13" s="38"/>
      <c r="N13" s="39"/>
      <c r="O13" s="38"/>
      <c r="P13" s="103"/>
      <c r="Q13" s="99"/>
      <c r="R13" s="64"/>
      <c r="S13" s="20"/>
      <c r="T13" s="21"/>
    </row>
    <row r="14" spans="1:20" ht="33" customHeight="1" x14ac:dyDescent="0.3">
      <c r="A14" s="189"/>
      <c r="B14" s="46" t="s">
        <v>0</v>
      </c>
      <c r="C14" s="22" t="s">
        <v>9</v>
      </c>
      <c r="D14" s="27" t="s">
        <v>10</v>
      </c>
      <c r="E14" s="22"/>
      <c r="F14" s="22"/>
      <c r="G14" s="22"/>
      <c r="H14" s="116">
        <f>SUM(H13)</f>
        <v>1619310747.8000002</v>
      </c>
      <c r="I14" s="116">
        <f t="shared" ref="I14:J14" si="1">SUM(I13)</f>
        <v>1805071842.8700001</v>
      </c>
      <c r="J14" s="116">
        <f t="shared" si="1"/>
        <v>2095210775.29</v>
      </c>
      <c r="K14" s="156"/>
      <c r="M14" s="35"/>
      <c r="N14" s="39"/>
      <c r="O14" s="63"/>
      <c r="P14" s="103"/>
      <c r="Q14" s="100"/>
      <c r="R14" s="67"/>
      <c r="S14" s="20"/>
      <c r="T14" s="21"/>
    </row>
    <row r="15" spans="1:20" ht="34.5" customHeight="1" x14ac:dyDescent="0.2">
      <c r="A15" s="196"/>
      <c r="B15" s="54" t="s">
        <v>2</v>
      </c>
      <c r="C15" s="45"/>
      <c r="D15" s="45"/>
      <c r="E15" s="45"/>
      <c r="F15" s="45"/>
      <c r="G15" s="45"/>
      <c r="H15" s="55"/>
      <c r="I15" s="55"/>
      <c r="J15" s="55"/>
      <c r="K15" s="56"/>
      <c r="R15" s="4"/>
    </row>
    <row r="16" spans="1:20" ht="63" customHeight="1" x14ac:dyDescent="0.2">
      <c r="A16" s="122" t="s">
        <v>28</v>
      </c>
      <c r="B16" s="87" t="s">
        <v>40</v>
      </c>
      <c r="C16" s="45" t="s">
        <v>9</v>
      </c>
      <c r="D16" s="45" t="s">
        <v>10</v>
      </c>
      <c r="E16" s="77">
        <v>4</v>
      </c>
      <c r="F16" s="78" t="s">
        <v>11</v>
      </c>
      <c r="G16" s="108"/>
      <c r="H16" s="117">
        <f>H17+H18+H19+H20+H21+H22</f>
        <v>811229939.72000003</v>
      </c>
      <c r="I16" s="117">
        <f>I17+I18+I19+I20+I21+I22</f>
        <v>845475883.2700001</v>
      </c>
      <c r="J16" s="117">
        <f>J17+J18+J19+J20+J21+J22</f>
        <v>883089563.16999996</v>
      </c>
      <c r="K16" s="154" t="s">
        <v>106</v>
      </c>
      <c r="R16" s="4"/>
    </row>
    <row r="17" spans="1:18" ht="24.75" hidden="1" customHeight="1" x14ac:dyDescent="0.2">
      <c r="A17" s="197"/>
      <c r="B17" s="45" t="s">
        <v>14</v>
      </c>
      <c r="C17" s="24" t="s">
        <v>9</v>
      </c>
      <c r="D17" s="25" t="s">
        <v>10</v>
      </c>
      <c r="E17" s="77">
        <v>4</v>
      </c>
      <c r="F17" s="78" t="s">
        <v>11</v>
      </c>
      <c r="G17" s="79" t="s">
        <v>21</v>
      </c>
      <c r="H17" s="117">
        <f>H24</f>
        <v>0</v>
      </c>
      <c r="I17" s="117">
        <f>I24</f>
        <v>0</v>
      </c>
      <c r="J17" s="117">
        <f>J24</f>
        <v>0</v>
      </c>
      <c r="K17" s="155"/>
      <c r="R17" s="4"/>
    </row>
    <row r="18" spans="1:18" ht="30" customHeight="1" x14ac:dyDescent="0.2">
      <c r="A18" s="133"/>
      <c r="B18" s="78" t="s">
        <v>65</v>
      </c>
      <c r="C18" s="22" t="s">
        <v>9</v>
      </c>
      <c r="D18" s="27" t="s">
        <v>10</v>
      </c>
      <c r="E18" s="79">
        <v>4</v>
      </c>
      <c r="F18" s="78" t="s">
        <v>11</v>
      </c>
      <c r="G18" s="79"/>
      <c r="H18" s="117">
        <f>H28+H39+H41</f>
        <v>811229939.72000003</v>
      </c>
      <c r="I18" s="117">
        <f t="shared" ref="I18:J18" si="2">I28+I39+I41</f>
        <v>845475883.2700001</v>
      </c>
      <c r="J18" s="117">
        <f t="shared" si="2"/>
        <v>883089563.16999996</v>
      </c>
      <c r="K18" s="156"/>
      <c r="R18" s="31"/>
    </row>
    <row r="19" spans="1:18" ht="15.75" hidden="1" x14ac:dyDescent="0.2">
      <c r="A19" s="197"/>
      <c r="B19" s="60" t="s">
        <v>29</v>
      </c>
      <c r="C19" s="23" t="s">
        <v>9</v>
      </c>
      <c r="D19" s="23" t="s">
        <v>10</v>
      </c>
      <c r="E19" s="114">
        <v>4</v>
      </c>
      <c r="F19" s="115" t="s">
        <v>11</v>
      </c>
      <c r="G19" s="80">
        <v>81660</v>
      </c>
      <c r="H19" s="76"/>
      <c r="I19" s="76"/>
      <c r="J19" s="76"/>
      <c r="K19" s="155"/>
      <c r="R19" s="31"/>
    </row>
    <row r="20" spans="1:18" ht="15.75" hidden="1" x14ac:dyDescent="0.2">
      <c r="A20" s="197"/>
      <c r="B20" s="45" t="s">
        <v>14</v>
      </c>
      <c r="C20" s="22" t="s">
        <v>9</v>
      </c>
      <c r="D20" s="22" t="s">
        <v>10</v>
      </c>
      <c r="E20" s="77">
        <v>4</v>
      </c>
      <c r="F20" s="78" t="s">
        <v>11</v>
      </c>
      <c r="G20" s="79" t="s">
        <v>13</v>
      </c>
      <c r="H20" s="16"/>
      <c r="I20" s="16"/>
      <c r="J20" s="16"/>
      <c r="K20" s="155"/>
      <c r="R20" s="31"/>
    </row>
    <row r="21" spans="1:18" ht="15.75" hidden="1" x14ac:dyDescent="0.2">
      <c r="A21" s="197"/>
      <c r="B21" s="45" t="s">
        <v>26</v>
      </c>
      <c r="C21" s="22" t="s">
        <v>9</v>
      </c>
      <c r="D21" s="27" t="s">
        <v>10</v>
      </c>
      <c r="E21" s="77">
        <v>4</v>
      </c>
      <c r="F21" s="78" t="s">
        <v>11</v>
      </c>
      <c r="G21" s="79" t="s">
        <v>21</v>
      </c>
      <c r="H21" s="16"/>
      <c r="I21" s="16"/>
      <c r="J21" s="16"/>
      <c r="K21" s="155"/>
      <c r="R21" s="31"/>
    </row>
    <row r="22" spans="1:18" ht="15.75" hidden="1" x14ac:dyDescent="0.2">
      <c r="A22" s="133"/>
      <c r="B22" s="45" t="s">
        <v>27</v>
      </c>
      <c r="C22" s="23" t="s">
        <v>9</v>
      </c>
      <c r="D22" s="23" t="s">
        <v>10</v>
      </c>
      <c r="E22" s="79">
        <v>4</v>
      </c>
      <c r="F22" s="78" t="s">
        <v>11</v>
      </c>
      <c r="G22" s="80" t="s">
        <v>13</v>
      </c>
      <c r="H22" s="16"/>
      <c r="I22" s="16"/>
      <c r="J22" s="16"/>
      <c r="K22" s="156"/>
      <c r="R22" s="4"/>
    </row>
    <row r="23" spans="1:18" ht="38.25" hidden="1" x14ac:dyDescent="0.2">
      <c r="A23" s="198" t="s">
        <v>30</v>
      </c>
      <c r="B23" s="51" t="s">
        <v>31</v>
      </c>
      <c r="C23" s="24" t="s">
        <v>9</v>
      </c>
      <c r="D23" s="25" t="s">
        <v>10</v>
      </c>
      <c r="E23" s="77">
        <v>4</v>
      </c>
      <c r="F23" s="78" t="s">
        <v>11</v>
      </c>
      <c r="G23" s="79" t="s">
        <v>21</v>
      </c>
      <c r="H23" s="16">
        <f>H24+H25</f>
        <v>0</v>
      </c>
      <c r="I23" s="16">
        <f>I24+I25</f>
        <v>0</v>
      </c>
      <c r="J23" s="16">
        <f>J24+J25</f>
        <v>0</v>
      </c>
      <c r="K23" s="158"/>
      <c r="R23" s="4"/>
    </row>
    <row r="24" spans="1:18" hidden="1" x14ac:dyDescent="0.2">
      <c r="A24" s="199"/>
      <c r="B24" s="45" t="s">
        <v>14</v>
      </c>
      <c r="C24" s="24" t="s">
        <v>9</v>
      </c>
      <c r="D24" s="25" t="s">
        <v>10</v>
      </c>
      <c r="E24" s="77">
        <v>4</v>
      </c>
      <c r="F24" s="78" t="s">
        <v>11</v>
      </c>
      <c r="G24" s="79" t="s">
        <v>21</v>
      </c>
      <c r="H24" s="13"/>
      <c r="I24" s="32"/>
      <c r="J24" s="32"/>
      <c r="K24" s="159"/>
    </row>
    <row r="25" spans="1:18" ht="12.75" hidden="1" customHeight="1" x14ac:dyDescent="0.2">
      <c r="A25" s="200"/>
      <c r="B25" s="45" t="s">
        <v>26</v>
      </c>
      <c r="C25" s="22" t="s">
        <v>9</v>
      </c>
      <c r="D25" s="27" t="s">
        <v>10</v>
      </c>
      <c r="E25" s="77">
        <v>4</v>
      </c>
      <c r="F25" s="78" t="s">
        <v>11</v>
      </c>
      <c r="G25" s="79" t="s">
        <v>21</v>
      </c>
      <c r="H25" s="13"/>
      <c r="I25" s="32"/>
      <c r="J25" s="32"/>
      <c r="K25" s="190"/>
    </row>
    <row r="26" spans="1:18" ht="36" customHeight="1" x14ac:dyDescent="0.2">
      <c r="A26" s="192">
        <v>14</v>
      </c>
      <c r="B26" s="192"/>
      <c r="C26" s="192"/>
      <c r="D26" s="192"/>
      <c r="E26" s="192"/>
      <c r="F26" s="192"/>
      <c r="G26" s="192"/>
      <c r="H26" s="192"/>
      <c r="I26" s="192"/>
      <c r="J26" s="192"/>
      <c r="K26" s="192"/>
    </row>
    <row r="27" spans="1:18" ht="43.5" customHeight="1" x14ac:dyDescent="0.2">
      <c r="A27" s="201" t="s">
        <v>42</v>
      </c>
      <c r="B27" s="51" t="s">
        <v>32</v>
      </c>
      <c r="C27" s="22" t="s">
        <v>9</v>
      </c>
      <c r="D27" s="22" t="s">
        <v>10</v>
      </c>
      <c r="E27" s="77">
        <v>4</v>
      </c>
      <c r="F27" s="113" t="s">
        <v>11</v>
      </c>
      <c r="G27" s="130" t="s">
        <v>101</v>
      </c>
      <c r="H27" s="117">
        <f>H28</f>
        <v>789431339.72000003</v>
      </c>
      <c r="I27" s="117">
        <f t="shared" ref="I27:J27" si="3">I28</f>
        <v>820098640.37000012</v>
      </c>
      <c r="J27" s="117">
        <f t="shared" si="3"/>
        <v>855280646.18999994</v>
      </c>
      <c r="K27" s="141" t="s">
        <v>106</v>
      </c>
    </row>
    <row r="28" spans="1:18" ht="35.25" customHeight="1" x14ac:dyDescent="0.2">
      <c r="A28" s="202"/>
      <c r="B28" s="78" t="s">
        <v>65</v>
      </c>
      <c r="C28" s="24" t="s">
        <v>9</v>
      </c>
      <c r="D28" s="25" t="s">
        <v>10</v>
      </c>
      <c r="E28" s="77">
        <v>4</v>
      </c>
      <c r="F28" s="113" t="s">
        <v>11</v>
      </c>
      <c r="G28" s="130" t="s">
        <v>101</v>
      </c>
      <c r="H28" s="117">
        <f>SUM(H30+H31+H33+H35+H37)</f>
        <v>789431339.72000003</v>
      </c>
      <c r="I28" s="117">
        <f t="shared" ref="I28:J28" si="4">SUM(I30+I31+I33+I35+I37)</f>
        <v>820098640.37000012</v>
      </c>
      <c r="J28" s="117">
        <f t="shared" si="4"/>
        <v>855280646.18999994</v>
      </c>
      <c r="K28" s="142"/>
    </row>
    <row r="29" spans="1:18" s="33" customFormat="1" ht="38.25" customHeight="1" x14ac:dyDescent="0.2">
      <c r="A29" s="172" t="s">
        <v>110</v>
      </c>
      <c r="B29" s="52" t="s">
        <v>53</v>
      </c>
      <c r="C29" s="22" t="s">
        <v>9</v>
      </c>
      <c r="D29" s="22" t="s">
        <v>10</v>
      </c>
      <c r="E29" s="77">
        <v>4</v>
      </c>
      <c r="F29" s="113" t="s">
        <v>11</v>
      </c>
      <c r="G29" s="130" t="s">
        <v>101</v>
      </c>
      <c r="H29" s="117">
        <f>H30+H31</f>
        <v>56173050.509999998</v>
      </c>
      <c r="I29" s="117">
        <f t="shared" ref="I29:J29" si="5">I30+I31</f>
        <v>56428110.509999998</v>
      </c>
      <c r="J29" s="117">
        <f t="shared" si="5"/>
        <v>67273310.469999999</v>
      </c>
      <c r="K29" s="141" t="s">
        <v>97</v>
      </c>
    </row>
    <row r="30" spans="1:18" ht="32.1" customHeight="1" x14ac:dyDescent="0.2">
      <c r="A30" s="173"/>
      <c r="B30" s="78" t="s">
        <v>65</v>
      </c>
      <c r="C30" s="23" t="s">
        <v>9</v>
      </c>
      <c r="D30" s="23" t="s">
        <v>10</v>
      </c>
      <c r="E30" s="77">
        <v>4</v>
      </c>
      <c r="F30" s="113" t="s">
        <v>11</v>
      </c>
      <c r="G30" s="130" t="s">
        <v>102</v>
      </c>
      <c r="H30" s="13">
        <f>5668000+50000000</f>
        <v>55668000</v>
      </c>
      <c r="I30" s="15">
        <f>5923060+50000000</f>
        <v>55923060</v>
      </c>
      <c r="J30" s="53">
        <f>16768259.96+50000000</f>
        <v>66768259.960000001</v>
      </c>
      <c r="K30" s="142"/>
    </row>
    <row r="31" spans="1:18" ht="32.1" customHeight="1" x14ac:dyDescent="0.2">
      <c r="A31" s="174"/>
      <c r="B31" s="78" t="s">
        <v>65</v>
      </c>
      <c r="C31" s="23" t="s">
        <v>9</v>
      </c>
      <c r="D31" s="23" t="s">
        <v>10</v>
      </c>
      <c r="E31" s="77">
        <v>4</v>
      </c>
      <c r="F31" s="113" t="s">
        <v>11</v>
      </c>
      <c r="G31" s="130" t="s">
        <v>93</v>
      </c>
      <c r="H31" s="13">
        <f>505050.51</f>
        <v>505050.51</v>
      </c>
      <c r="I31" s="13">
        <f>505050.51</f>
        <v>505050.51</v>
      </c>
      <c r="J31" s="13">
        <f>505050.51</f>
        <v>505050.51</v>
      </c>
      <c r="K31" s="142"/>
    </row>
    <row r="32" spans="1:18" ht="25.5" hidden="1" x14ac:dyDescent="0.2">
      <c r="A32" s="175" t="s">
        <v>50</v>
      </c>
      <c r="B32" s="203" t="s">
        <v>90</v>
      </c>
      <c r="C32" s="22" t="s">
        <v>9</v>
      </c>
      <c r="D32" s="22" t="s">
        <v>10</v>
      </c>
      <c r="E32" s="77">
        <v>4</v>
      </c>
      <c r="F32" s="113" t="s">
        <v>11</v>
      </c>
      <c r="G32" s="130" t="s">
        <v>91</v>
      </c>
      <c r="H32" s="117">
        <f>H33</f>
        <v>0</v>
      </c>
      <c r="I32" s="117">
        <f t="shared" ref="I32:J32" si="6">I33</f>
        <v>0</v>
      </c>
      <c r="J32" s="117">
        <f t="shared" si="6"/>
        <v>0</v>
      </c>
      <c r="K32" s="141" t="s">
        <v>98</v>
      </c>
    </row>
    <row r="33" spans="1:18" ht="9" hidden="1" customHeight="1" x14ac:dyDescent="0.2">
      <c r="A33" s="175"/>
      <c r="B33" s="113" t="s">
        <v>65</v>
      </c>
      <c r="C33" s="22" t="s">
        <v>9</v>
      </c>
      <c r="D33" s="22" t="s">
        <v>10</v>
      </c>
      <c r="E33" s="77">
        <v>4</v>
      </c>
      <c r="F33" s="113" t="s">
        <v>11</v>
      </c>
      <c r="G33" s="130" t="s">
        <v>91</v>
      </c>
      <c r="H33" s="13"/>
      <c r="I33" s="15"/>
      <c r="J33" s="53"/>
      <c r="K33" s="143"/>
    </row>
    <row r="34" spans="1:18" ht="30" customHeight="1" x14ac:dyDescent="0.2">
      <c r="A34" s="175" t="s">
        <v>43</v>
      </c>
      <c r="B34" s="88" t="s">
        <v>78</v>
      </c>
      <c r="C34" s="22" t="s">
        <v>9</v>
      </c>
      <c r="D34" s="22" t="s">
        <v>10</v>
      </c>
      <c r="E34" s="77">
        <v>4</v>
      </c>
      <c r="F34" s="113" t="s">
        <v>11</v>
      </c>
      <c r="G34" s="130" t="s">
        <v>91</v>
      </c>
      <c r="H34" s="16">
        <f>H35</f>
        <v>6100264.1900000004</v>
      </c>
      <c r="I34" s="16">
        <f>I35</f>
        <v>6699025.8099999996</v>
      </c>
      <c r="J34" s="16">
        <f>J35</f>
        <v>0</v>
      </c>
      <c r="K34" s="158" t="s">
        <v>79</v>
      </c>
    </row>
    <row r="35" spans="1:18" ht="30" customHeight="1" x14ac:dyDescent="0.2">
      <c r="A35" s="175"/>
      <c r="B35" s="78" t="s">
        <v>65</v>
      </c>
      <c r="C35" s="22" t="s">
        <v>9</v>
      </c>
      <c r="D35" s="22" t="s">
        <v>10</v>
      </c>
      <c r="E35" s="77">
        <v>4</v>
      </c>
      <c r="F35" s="113" t="s">
        <v>11</v>
      </c>
      <c r="G35" s="130" t="s">
        <v>91</v>
      </c>
      <c r="H35" s="13">
        <v>6100264.1900000004</v>
      </c>
      <c r="I35" s="26">
        <v>6699025.8099999996</v>
      </c>
      <c r="J35" s="14">
        <v>0</v>
      </c>
      <c r="K35" s="159"/>
    </row>
    <row r="36" spans="1:18" ht="49.5" customHeight="1" x14ac:dyDescent="0.2">
      <c r="A36" s="175" t="s">
        <v>111</v>
      </c>
      <c r="B36" s="62" t="s">
        <v>33</v>
      </c>
      <c r="C36" s="24" t="s">
        <v>9</v>
      </c>
      <c r="D36" s="24" t="s">
        <v>10</v>
      </c>
      <c r="E36" s="77">
        <v>4</v>
      </c>
      <c r="F36" s="113" t="s">
        <v>11</v>
      </c>
      <c r="G36" s="130" t="s">
        <v>101</v>
      </c>
      <c r="H36" s="117">
        <f>H37</f>
        <v>727158025.01999998</v>
      </c>
      <c r="I36" s="117">
        <f t="shared" ref="I36:J36" si="7">I37</f>
        <v>756971504.05000007</v>
      </c>
      <c r="J36" s="117">
        <f t="shared" si="7"/>
        <v>788007335.71999991</v>
      </c>
      <c r="K36" s="141" t="s">
        <v>99</v>
      </c>
    </row>
    <row r="37" spans="1:18" ht="37.5" customHeight="1" x14ac:dyDescent="0.2">
      <c r="A37" s="175"/>
      <c r="B37" s="78" t="s">
        <v>65</v>
      </c>
      <c r="C37" s="24" t="s">
        <v>9</v>
      </c>
      <c r="D37" s="24" t="s">
        <v>10</v>
      </c>
      <c r="E37" s="77">
        <v>4</v>
      </c>
      <c r="F37" s="113" t="s">
        <v>11</v>
      </c>
      <c r="G37" s="130" t="s">
        <v>101</v>
      </c>
      <c r="H37" s="14">
        <v>727158025.01999998</v>
      </c>
      <c r="I37" s="134">
        <v>756971504.05000007</v>
      </c>
      <c r="J37" s="13">
        <v>788007335.71999991</v>
      </c>
      <c r="K37" s="142"/>
    </row>
    <row r="38" spans="1:18" ht="48.75" customHeight="1" x14ac:dyDescent="0.2">
      <c r="A38" s="204" t="s">
        <v>44</v>
      </c>
      <c r="B38" s="45" t="s">
        <v>112</v>
      </c>
      <c r="C38" s="22" t="s">
        <v>9</v>
      </c>
      <c r="D38" s="22" t="s">
        <v>10</v>
      </c>
      <c r="E38" s="79">
        <v>4</v>
      </c>
      <c r="F38" s="113" t="s">
        <v>11</v>
      </c>
      <c r="G38" s="130" t="s">
        <v>109</v>
      </c>
      <c r="H38" s="117">
        <f>H39</f>
        <v>16598600</v>
      </c>
      <c r="I38" s="117">
        <f t="shared" ref="I38" si="8">I39</f>
        <v>19943242.899999999</v>
      </c>
      <c r="J38" s="117">
        <f t="shared" ref="J38" si="9">J39</f>
        <v>22130386.98</v>
      </c>
      <c r="K38" s="141" t="s">
        <v>105</v>
      </c>
    </row>
    <row r="39" spans="1:18" ht="32.1" customHeight="1" x14ac:dyDescent="0.2">
      <c r="A39" s="204"/>
      <c r="B39" s="78" t="s">
        <v>65</v>
      </c>
      <c r="C39" s="22" t="s">
        <v>9</v>
      </c>
      <c r="D39" s="22" t="s">
        <v>10</v>
      </c>
      <c r="E39" s="79">
        <v>4</v>
      </c>
      <c r="F39" s="113" t="s">
        <v>11</v>
      </c>
      <c r="G39" s="130" t="s">
        <v>109</v>
      </c>
      <c r="H39" s="14">
        <v>16598600</v>
      </c>
      <c r="I39" s="134">
        <v>19943242.899999999</v>
      </c>
      <c r="J39" s="13">
        <v>22130386.98</v>
      </c>
      <c r="K39" s="143"/>
    </row>
    <row r="40" spans="1:18" ht="41.25" customHeight="1" x14ac:dyDescent="0.2">
      <c r="A40" s="204" t="s">
        <v>108</v>
      </c>
      <c r="B40" s="45" t="s">
        <v>34</v>
      </c>
      <c r="C40" s="22" t="s">
        <v>9</v>
      </c>
      <c r="D40" s="22" t="s">
        <v>10</v>
      </c>
      <c r="E40" s="77">
        <v>4</v>
      </c>
      <c r="F40" s="113" t="s">
        <v>11</v>
      </c>
      <c r="G40" s="130" t="s">
        <v>92</v>
      </c>
      <c r="H40" s="117">
        <f>H41</f>
        <v>5200000</v>
      </c>
      <c r="I40" s="117">
        <f>I41</f>
        <v>5434000</v>
      </c>
      <c r="J40" s="117">
        <f>J41</f>
        <v>5678530</v>
      </c>
      <c r="K40" s="141" t="s">
        <v>80</v>
      </c>
    </row>
    <row r="41" spans="1:18" ht="32.1" customHeight="1" x14ac:dyDescent="0.2">
      <c r="A41" s="204"/>
      <c r="B41" s="78" t="s">
        <v>65</v>
      </c>
      <c r="C41" s="22" t="s">
        <v>9</v>
      </c>
      <c r="D41" s="22" t="s">
        <v>10</v>
      </c>
      <c r="E41" s="79">
        <v>4</v>
      </c>
      <c r="F41" s="113" t="s">
        <v>11</v>
      </c>
      <c r="G41" s="130" t="s">
        <v>92</v>
      </c>
      <c r="H41" s="13">
        <v>5200000</v>
      </c>
      <c r="I41" s="14">
        <v>5434000</v>
      </c>
      <c r="J41" s="14">
        <v>5678530</v>
      </c>
      <c r="K41" s="143"/>
    </row>
    <row r="42" spans="1:18" ht="15" hidden="1" x14ac:dyDescent="0.2">
      <c r="A42" s="205" t="s">
        <v>39</v>
      </c>
      <c r="B42" s="45" t="s">
        <v>57</v>
      </c>
      <c r="C42" s="22" t="s">
        <v>9</v>
      </c>
      <c r="D42" s="27" t="s">
        <v>10</v>
      </c>
      <c r="E42" s="79">
        <v>4</v>
      </c>
      <c r="F42" s="81" t="s">
        <v>10</v>
      </c>
      <c r="G42" s="79"/>
      <c r="H42" s="117">
        <f>H43</f>
        <v>0</v>
      </c>
      <c r="I42" s="117">
        <f t="shared" ref="I42:J42" si="10">I43</f>
        <v>0</v>
      </c>
      <c r="J42" s="117">
        <f t="shared" si="10"/>
        <v>0</v>
      </c>
      <c r="K42" s="149"/>
    </row>
    <row r="43" spans="1:18" ht="15.75" hidden="1" x14ac:dyDescent="0.2">
      <c r="A43" s="206"/>
      <c r="B43" s="115" t="s">
        <v>65</v>
      </c>
      <c r="C43" s="57" t="s">
        <v>9</v>
      </c>
      <c r="D43" s="58" t="s">
        <v>10</v>
      </c>
      <c r="E43" s="80">
        <v>4</v>
      </c>
      <c r="F43" s="126" t="s">
        <v>10</v>
      </c>
      <c r="G43" s="114"/>
      <c r="H43" s="118">
        <f>H45+H47</f>
        <v>0</v>
      </c>
      <c r="I43" s="118">
        <f>I45+I47</f>
        <v>0</v>
      </c>
      <c r="J43" s="118">
        <f>J45+J47</f>
        <v>0</v>
      </c>
      <c r="K43" s="123"/>
    </row>
    <row r="44" spans="1:18" s="59" customFormat="1" ht="25.5" hidden="1" x14ac:dyDescent="0.2">
      <c r="A44" s="171" t="s">
        <v>35</v>
      </c>
      <c r="B44" s="84" t="s">
        <v>36</v>
      </c>
      <c r="C44" s="22" t="s">
        <v>9</v>
      </c>
      <c r="D44" s="27" t="s">
        <v>10</v>
      </c>
      <c r="E44" s="130">
        <v>4</v>
      </c>
      <c r="F44" s="131" t="s">
        <v>10</v>
      </c>
      <c r="G44" s="207">
        <v>81680</v>
      </c>
      <c r="H44" s="117">
        <f>H45</f>
        <v>0</v>
      </c>
      <c r="I44" s="117">
        <f t="shared" ref="I44:J44" si="11">I45</f>
        <v>0</v>
      </c>
      <c r="J44" s="117">
        <f t="shared" si="11"/>
        <v>0</v>
      </c>
      <c r="K44" s="149">
        <v>19</v>
      </c>
    </row>
    <row r="45" spans="1:18" ht="15" hidden="1" x14ac:dyDescent="0.2">
      <c r="A45" s="171"/>
      <c r="B45" s="78" t="s">
        <v>65</v>
      </c>
      <c r="C45" s="23" t="s">
        <v>9</v>
      </c>
      <c r="D45" s="47" t="s">
        <v>10</v>
      </c>
      <c r="E45" s="130">
        <v>4</v>
      </c>
      <c r="F45" s="131" t="s">
        <v>10</v>
      </c>
      <c r="G45" s="207">
        <v>81680</v>
      </c>
      <c r="H45" s="13"/>
      <c r="I45" s="13"/>
      <c r="J45" s="13"/>
      <c r="K45" s="152"/>
      <c r="M45" s="68"/>
      <c r="N45" s="68"/>
      <c r="O45" s="93"/>
      <c r="P45" s="104"/>
      <c r="Q45" s="69"/>
      <c r="R45" s="91"/>
    </row>
    <row r="46" spans="1:18" ht="25.5" hidden="1" x14ac:dyDescent="0.2">
      <c r="A46" s="164" t="s">
        <v>37</v>
      </c>
      <c r="B46" s="113" t="s">
        <v>38</v>
      </c>
      <c r="C46" s="22" t="s">
        <v>9</v>
      </c>
      <c r="D46" s="27" t="s">
        <v>10</v>
      </c>
      <c r="E46" s="79">
        <v>4</v>
      </c>
      <c r="F46" s="81" t="s">
        <v>10</v>
      </c>
      <c r="G46" s="79" t="s">
        <v>12</v>
      </c>
      <c r="H46" s="16">
        <f>H47</f>
        <v>0</v>
      </c>
      <c r="I46" s="16">
        <f t="shared" ref="I46:J46" si="12">I47</f>
        <v>0</v>
      </c>
      <c r="J46" s="16">
        <f t="shared" si="12"/>
        <v>0</v>
      </c>
      <c r="K46" s="149">
        <v>19</v>
      </c>
    </row>
    <row r="47" spans="1:18" ht="15" hidden="1" x14ac:dyDescent="0.2">
      <c r="A47" s="165"/>
      <c r="B47" s="78" t="s">
        <v>65</v>
      </c>
      <c r="C47" s="22" t="s">
        <v>9</v>
      </c>
      <c r="D47" s="27" t="s">
        <v>10</v>
      </c>
      <c r="E47" s="79">
        <v>4</v>
      </c>
      <c r="F47" s="81" t="s">
        <v>10</v>
      </c>
      <c r="G47" s="79" t="s">
        <v>12</v>
      </c>
      <c r="H47" s="13"/>
      <c r="I47" s="13"/>
      <c r="J47" s="13"/>
      <c r="K47" s="152"/>
      <c r="L47" s="137"/>
      <c r="M47" s="4"/>
      <c r="N47" s="4"/>
      <c r="O47" s="4"/>
      <c r="P47" s="4"/>
    </row>
    <row r="48" spans="1:18" ht="25.5" hidden="1" x14ac:dyDescent="0.2">
      <c r="A48" s="151" t="s">
        <v>45</v>
      </c>
      <c r="B48" s="84" t="s">
        <v>47</v>
      </c>
      <c r="C48" s="22" t="s">
        <v>9</v>
      </c>
      <c r="D48" s="27" t="s">
        <v>10</v>
      </c>
      <c r="E48" s="79">
        <v>4</v>
      </c>
      <c r="F48" s="81" t="s">
        <v>48</v>
      </c>
      <c r="G48" s="79"/>
      <c r="H48" s="117">
        <f>H49</f>
        <v>0</v>
      </c>
      <c r="I48" s="117">
        <f t="shared" ref="I48:J48" si="13">I49</f>
        <v>0</v>
      </c>
      <c r="J48" s="117">
        <f t="shared" si="13"/>
        <v>0</v>
      </c>
      <c r="K48" s="128"/>
      <c r="L48" s="4"/>
      <c r="M48" s="92"/>
      <c r="N48" s="92"/>
      <c r="O48" s="92"/>
      <c r="P48" s="106"/>
      <c r="Q48" s="65"/>
      <c r="R48" s="70"/>
    </row>
    <row r="49" spans="1:18" ht="102" hidden="1" x14ac:dyDescent="0.2">
      <c r="A49" s="166" t="s">
        <v>66</v>
      </c>
      <c r="B49" s="84" t="s">
        <v>67</v>
      </c>
      <c r="C49" s="22" t="s">
        <v>9</v>
      </c>
      <c r="D49" s="27" t="s">
        <v>10</v>
      </c>
      <c r="E49" s="79">
        <v>4</v>
      </c>
      <c r="F49" s="81" t="s">
        <v>48</v>
      </c>
      <c r="G49" s="79" t="s">
        <v>75</v>
      </c>
      <c r="H49" s="117">
        <f>H50+H51</f>
        <v>0</v>
      </c>
      <c r="I49" s="117">
        <f>I50+I51</f>
        <v>0</v>
      </c>
      <c r="J49" s="117">
        <f>J50+J51</f>
        <v>0</v>
      </c>
      <c r="K49" s="150"/>
      <c r="L49" s="4"/>
      <c r="M49" s="92"/>
      <c r="N49" s="92"/>
      <c r="O49" s="92"/>
      <c r="P49" s="106"/>
      <c r="Q49" s="65"/>
      <c r="R49" s="70"/>
    </row>
    <row r="50" spans="1:18" ht="15" hidden="1" x14ac:dyDescent="0.2">
      <c r="A50" s="167"/>
      <c r="B50" s="78" t="s">
        <v>65</v>
      </c>
      <c r="C50" s="22" t="s">
        <v>9</v>
      </c>
      <c r="D50" s="27" t="s">
        <v>10</v>
      </c>
      <c r="E50" s="79">
        <v>4</v>
      </c>
      <c r="F50" s="81" t="s">
        <v>48</v>
      </c>
      <c r="G50" s="79">
        <v>98007</v>
      </c>
      <c r="H50" s="13"/>
      <c r="I50" s="13"/>
      <c r="J50" s="13"/>
      <c r="K50" s="150"/>
      <c r="L50" s="4"/>
      <c r="M50" s="111"/>
      <c r="N50" s="111"/>
      <c r="O50" s="111"/>
      <c r="P50" s="103"/>
      <c r="Q50" s="38"/>
      <c r="R50" s="64"/>
    </row>
    <row r="51" spans="1:18" ht="15" hidden="1" x14ac:dyDescent="0.2">
      <c r="A51" s="168"/>
      <c r="B51" s="78" t="s">
        <v>65</v>
      </c>
      <c r="C51" s="22" t="s">
        <v>9</v>
      </c>
      <c r="D51" s="27" t="s">
        <v>10</v>
      </c>
      <c r="E51" s="79">
        <v>4</v>
      </c>
      <c r="F51" s="81" t="s">
        <v>48</v>
      </c>
      <c r="G51" s="124" t="s">
        <v>72</v>
      </c>
      <c r="H51" s="13"/>
      <c r="I51" s="13"/>
      <c r="J51" s="13"/>
      <c r="K51" s="150"/>
      <c r="L51" s="4"/>
      <c r="M51" s="111"/>
      <c r="N51" s="111"/>
      <c r="O51" s="111"/>
      <c r="P51" s="105"/>
      <c r="Q51" s="69"/>
      <c r="R51" s="70"/>
    </row>
    <row r="52" spans="1:18" ht="36" customHeight="1" x14ac:dyDescent="0.2">
      <c r="A52" s="192">
        <v>15</v>
      </c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4"/>
      <c r="M52" s="111"/>
      <c r="N52" s="111"/>
      <c r="O52" s="111"/>
      <c r="P52" s="105"/>
      <c r="Q52" s="69"/>
      <c r="R52" s="70"/>
    </row>
    <row r="53" spans="1:18" ht="38.25" x14ac:dyDescent="0.2">
      <c r="A53" s="146" t="s">
        <v>39</v>
      </c>
      <c r="B53" s="51" t="s">
        <v>58</v>
      </c>
      <c r="C53" s="22" t="s">
        <v>9</v>
      </c>
      <c r="D53" s="27" t="s">
        <v>10</v>
      </c>
      <c r="E53" s="79">
        <v>1</v>
      </c>
      <c r="F53" s="131" t="s">
        <v>94</v>
      </c>
      <c r="G53" s="130"/>
      <c r="H53" s="117">
        <f>H54</f>
        <v>808080808.08000004</v>
      </c>
      <c r="I53" s="117">
        <f t="shared" ref="I53:J53" si="14">I54</f>
        <v>959595959.60000002</v>
      </c>
      <c r="J53" s="117">
        <f t="shared" si="14"/>
        <v>1212121212.1199999</v>
      </c>
      <c r="K53" s="149" t="s">
        <v>100</v>
      </c>
      <c r="L53" s="4"/>
      <c r="M53" s="92"/>
      <c r="N53" s="92"/>
      <c r="O53" s="92"/>
      <c r="P53" s="106"/>
      <c r="Q53" s="65"/>
      <c r="R53" s="66"/>
    </row>
    <row r="54" spans="1:18" ht="25.5" customHeight="1" x14ac:dyDescent="0.2">
      <c r="A54" s="148"/>
      <c r="B54" s="78" t="s">
        <v>65</v>
      </c>
      <c r="C54" s="22" t="s">
        <v>9</v>
      </c>
      <c r="D54" s="27" t="s">
        <v>10</v>
      </c>
      <c r="E54" s="79">
        <v>1</v>
      </c>
      <c r="F54" s="131" t="s">
        <v>94</v>
      </c>
      <c r="G54" s="130"/>
      <c r="H54" s="117">
        <f>H56+H58+H60+H62</f>
        <v>808080808.08000004</v>
      </c>
      <c r="I54" s="117">
        <f>I56+I60+I62</f>
        <v>959595959.60000002</v>
      </c>
      <c r="J54" s="117">
        <f>J56+J60+J62</f>
        <v>1212121212.1199999</v>
      </c>
      <c r="K54" s="152"/>
      <c r="L54" s="4"/>
      <c r="M54" s="38"/>
      <c r="N54" s="38"/>
      <c r="O54" s="38"/>
      <c r="P54" s="103"/>
      <c r="Q54" s="38"/>
      <c r="R54" s="64"/>
    </row>
    <row r="55" spans="1:18" ht="76.5" customHeight="1" x14ac:dyDescent="0.2">
      <c r="A55" s="166" t="s">
        <v>95</v>
      </c>
      <c r="B55" s="125" t="s">
        <v>77</v>
      </c>
      <c r="C55" s="22" t="s">
        <v>9</v>
      </c>
      <c r="D55" s="27" t="s">
        <v>10</v>
      </c>
      <c r="E55" s="79">
        <v>1</v>
      </c>
      <c r="F55" s="131" t="s">
        <v>94</v>
      </c>
      <c r="G55" s="130" t="s">
        <v>107</v>
      </c>
      <c r="H55" s="117">
        <f>H56</f>
        <v>808080808.08000004</v>
      </c>
      <c r="I55" s="117">
        <f t="shared" ref="I55:J55" si="15">I56</f>
        <v>909090909.09000003</v>
      </c>
      <c r="J55" s="117">
        <f t="shared" si="15"/>
        <v>1212121212.1199999</v>
      </c>
      <c r="K55" s="149">
        <v>23</v>
      </c>
      <c r="L55" s="4"/>
      <c r="M55" s="4"/>
      <c r="N55" s="4"/>
      <c r="O55" s="4"/>
      <c r="P55" s="4"/>
      <c r="R55" s="4"/>
    </row>
    <row r="56" spans="1:18" ht="28.5" customHeight="1" x14ac:dyDescent="0.2">
      <c r="A56" s="167"/>
      <c r="B56" s="78" t="s">
        <v>65</v>
      </c>
      <c r="C56" s="22" t="s">
        <v>9</v>
      </c>
      <c r="D56" s="27" t="s">
        <v>10</v>
      </c>
      <c r="E56" s="79">
        <v>1</v>
      </c>
      <c r="F56" s="131" t="s">
        <v>94</v>
      </c>
      <c r="G56" s="130" t="s">
        <v>107</v>
      </c>
      <c r="H56" s="13">
        <v>808080808.08000004</v>
      </c>
      <c r="I56" s="13">
        <v>909090909.09000003</v>
      </c>
      <c r="J56" s="13">
        <v>1212121212.1199999</v>
      </c>
      <c r="K56" s="152"/>
      <c r="L56" s="4"/>
      <c r="M56" s="4"/>
      <c r="N56" s="4"/>
      <c r="O56" s="4"/>
      <c r="P56" s="4"/>
      <c r="R56" s="4"/>
    </row>
    <row r="57" spans="1:18" ht="102" hidden="1" x14ac:dyDescent="0.2">
      <c r="A57" s="146" t="s">
        <v>103</v>
      </c>
      <c r="B57" s="51" t="s">
        <v>113</v>
      </c>
      <c r="C57" s="22" t="s">
        <v>9</v>
      </c>
      <c r="D57" s="27" t="s">
        <v>10</v>
      </c>
      <c r="E57" s="79">
        <v>1</v>
      </c>
      <c r="F57" s="131" t="s">
        <v>94</v>
      </c>
      <c r="G57" s="207">
        <v>10203</v>
      </c>
      <c r="H57" s="117">
        <f>H58</f>
        <v>0</v>
      </c>
      <c r="I57" s="117">
        <f>I58</f>
        <v>0</v>
      </c>
      <c r="J57" s="117">
        <f>J58</f>
        <v>0</v>
      </c>
      <c r="K57" s="112">
        <v>25</v>
      </c>
      <c r="L57" s="4"/>
      <c r="M57" s="4"/>
      <c r="N57" s="4"/>
      <c r="O57" s="4"/>
      <c r="P57" s="4"/>
      <c r="R57" s="4"/>
    </row>
    <row r="58" spans="1:18" ht="15" hidden="1" x14ac:dyDescent="0.2">
      <c r="A58" s="147"/>
      <c r="B58" s="78" t="s">
        <v>65</v>
      </c>
      <c r="C58" s="22" t="s">
        <v>9</v>
      </c>
      <c r="D58" s="27" t="s">
        <v>10</v>
      </c>
      <c r="E58" s="79">
        <v>1</v>
      </c>
      <c r="F58" s="131" t="s">
        <v>94</v>
      </c>
      <c r="G58" s="207">
        <v>10203</v>
      </c>
      <c r="H58" s="13"/>
      <c r="I58" s="13"/>
      <c r="J58" s="13"/>
      <c r="K58" s="150"/>
      <c r="L58" s="4"/>
      <c r="M58" s="4"/>
      <c r="N58" s="4"/>
      <c r="O58" s="4"/>
      <c r="P58" s="4"/>
      <c r="R58" s="4"/>
    </row>
    <row r="59" spans="1:18" ht="51" x14ac:dyDescent="0.2">
      <c r="A59" s="146" t="s">
        <v>37</v>
      </c>
      <c r="B59" s="129" t="s">
        <v>117</v>
      </c>
      <c r="C59" s="22" t="s">
        <v>9</v>
      </c>
      <c r="D59" s="27" t="s">
        <v>10</v>
      </c>
      <c r="E59" s="79">
        <v>1</v>
      </c>
      <c r="F59" s="131" t="s">
        <v>94</v>
      </c>
      <c r="G59" s="130" t="s">
        <v>96</v>
      </c>
      <c r="H59" s="117">
        <f>H60</f>
        <v>0</v>
      </c>
      <c r="I59" s="117">
        <f t="shared" ref="I59:J59" si="16">I60</f>
        <v>50505050.509999998</v>
      </c>
      <c r="J59" s="117">
        <f t="shared" si="16"/>
        <v>0</v>
      </c>
      <c r="K59" s="169">
        <v>24</v>
      </c>
      <c r="L59" s="4"/>
      <c r="M59" s="4"/>
      <c r="N59" s="4"/>
      <c r="O59" s="4"/>
      <c r="P59" s="4"/>
      <c r="R59" s="4"/>
    </row>
    <row r="60" spans="1:18" ht="36" customHeight="1" x14ac:dyDescent="0.2">
      <c r="A60" s="147"/>
      <c r="B60" s="78" t="s">
        <v>83</v>
      </c>
      <c r="C60" s="22" t="s">
        <v>9</v>
      </c>
      <c r="D60" s="27" t="s">
        <v>10</v>
      </c>
      <c r="E60" s="79">
        <v>1</v>
      </c>
      <c r="F60" s="131" t="s">
        <v>94</v>
      </c>
      <c r="G60" s="130" t="s">
        <v>96</v>
      </c>
      <c r="H60" s="117">
        <f>H65+H66</f>
        <v>0</v>
      </c>
      <c r="I60" s="117">
        <f t="shared" ref="I60:J60" si="17">I65+I66</f>
        <v>50505050.509999998</v>
      </c>
      <c r="J60" s="117">
        <f t="shared" si="17"/>
        <v>0</v>
      </c>
      <c r="K60" s="170"/>
      <c r="L60" s="4"/>
      <c r="M60" s="4"/>
      <c r="N60" s="4"/>
      <c r="O60" s="4"/>
      <c r="P60" s="4"/>
      <c r="R60" s="4"/>
    </row>
    <row r="61" spans="1:18" ht="51" hidden="1" x14ac:dyDescent="0.2">
      <c r="A61" s="197" t="s">
        <v>68</v>
      </c>
      <c r="B61" s="129" t="s">
        <v>118</v>
      </c>
      <c r="C61" s="22" t="s">
        <v>9</v>
      </c>
      <c r="D61" s="27" t="s">
        <v>10</v>
      </c>
      <c r="E61" s="79">
        <v>1</v>
      </c>
      <c r="F61" s="131" t="s">
        <v>94</v>
      </c>
      <c r="G61" s="135" t="s">
        <v>56</v>
      </c>
      <c r="H61" s="117">
        <f>H62+H63+H64</f>
        <v>0</v>
      </c>
      <c r="I61" s="117">
        <f t="shared" ref="I61:J61" si="18">I62+I63+I64</f>
        <v>0</v>
      </c>
      <c r="J61" s="117">
        <f t="shared" si="18"/>
        <v>0</v>
      </c>
      <c r="K61" s="170"/>
      <c r="L61" s="4"/>
      <c r="M61" s="4"/>
      <c r="N61" s="4"/>
      <c r="O61" s="4"/>
      <c r="P61" s="4"/>
      <c r="R61" s="4"/>
    </row>
    <row r="62" spans="1:18" ht="25.5" hidden="1" x14ac:dyDescent="0.2">
      <c r="A62" s="133"/>
      <c r="B62" s="78" t="s">
        <v>65</v>
      </c>
      <c r="C62" s="22" t="s">
        <v>9</v>
      </c>
      <c r="D62" s="27" t="s">
        <v>10</v>
      </c>
      <c r="E62" s="79">
        <v>1</v>
      </c>
      <c r="F62" s="131" t="s">
        <v>94</v>
      </c>
      <c r="G62" s="135" t="s">
        <v>56</v>
      </c>
      <c r="H62" s="13"/>
      <c r="I62" s="13"/>
      <c r="J62" s="13"/>
      <c r="K62" s="170"/>
      <c r="L62" s="4"/>
      <c r="M62" s="68"/>
      <c r="N62" s="68"/>
      <c r="O62" s="93"/>
      <c r="P62" s="105"/>
      <c r="Q62" s="69"/>
      <c r="R62" s="91"/>
    </row>
    <row r="63" spans="1:18" ht="25.5" hidden="1" x14ac:dyDescent="0.2">
      <c r="A63" s="197"/>
      <c r="B63" s="45" t="s">
        <v>26</v>
      </c>
      <c r="C63" s="22" t="s">
        <v>9</v>
      </c>
      <c r="D63" s="27" t="s">
        <v>10</v>
      </c>
      <c r="E63" s="79">
        <v>1</v>
      </c>
      <c r="F63" s="131" t="s">
        <v>94</v>
      </c>
      <c r="G63" s="135" t="s">
        <v>56</v>
      </c>
      <c r="H63" s="13"/>
      <c r="I63" s="13"/>
      <c r="J63" s="13"/>
      <c r="K63" s="150"/>
      <c r="L63" s="4"/>
      <c r="M63" s="4"/>
      <c r="N63" s="4"/>
      <c r="O63" s="4"/>
      <c r="P63" s="4"/>
      <c r="R63" s="4"/>
    </row>
    <row r="64" spans="1:18" ht="25.5" hidden="1" x14ac:dyDescent="0.2">
      <c r="A64" s="133"/>
      <c r="B64" s="45" t="s">
        <v>27</v>
      </c>
      <c r="C64" s="22" t="s">
        <v>9</v>
      </c>
      <c r="D64" s="27" t="s">
        <v>10</v>
      </c>
      <c r="E64" s="79">
        <v>1</v>
      </c>
      <c r="F64" s="131" t="s">
        <v>94</v>
      </c>
      <c r="G64" s="135" t="s">
        <v>56</v>
      </c>
      <c r="H64" s="13"/>
      <c r="I64" s="13"/>
      <c r="J64" s="13"/>
      <c r="K64" s="150"/>
      <c r="L64" s="4"/>
      <c r="M64" s="68"/>
      <c r="N64" s="68"/>
      <c r="O64" s="93"/>
      <c r="P64" s="105"/>
      <c r="Q64" s="69"/>
      <c r="R64" s="91"/>
    </row>
    <row r="65" spans="1:18" ht="39.75" hidden="1" customHeight="1" x14ac:dyDescent="0.2">
      <c r="A65" s="197"/>
      <c r="B65" s="113" t="s">
        <v>85</v>
      </c>
      <c r="C65" s="22" t="s">
        <v>9</v>
      </c>
      <c r="D65" s="27" t="s">
        <v>10</v>
      </c>
      <c r="E65" s="79">
        <v>1</v>
      </c>
      <c r="F65" s="131" t="s">
        <v>94</v>
      </c>
      <c r="G65" s="207">
        <v>16160</v>
      </c>
      <c r="H65" s="13"/>
      <c r="I65" s="13"/>
      <c r="J65" s="13"/>
      <c r="K65" s="150"/>
      <c r="L65" s="4"/>
      <c r="M65" s="68"/>
      <c r="N65" s="68"/>
      <c r="O65" s="93"/>
      <c r="P65" s="105"/>
      <c r="Q65" s="69"/>
      <c r="R65" s="91"/>
    </row>
    <row r="66" spans="1:18" ht="39.950000000000003" customHeight="1" x14ac:dyDescent="0.3">
      <c r="A66" s="197"/>
      <c r="B66" s="113" t="s">
        <v>114</v>
      </c>
      <c r="C66" s="22" t="s">
        <v>9</v>
      </c>
      <c r="D66" s="27" t="s">
        <v>10</v>
      </c>
      <c r="E66" s="79">
        <v>1</v>
      </c>
      <c r="F66" s="131" t="s">
        <v>94</v>
      </c>
      <c r="G66" s="130" t="s">
        <v>96</v>
      </c>
      <c r="H66" s="13">
        <v>0</v>
      </c>
      <c r="I66" s="13">
        <v>50505050.509999998</v>
      </c>
      <c r="J66" s="13">
        <v>0</v>
      </c>
      <c r="K66" s="152"/>
      <c r="L66" s="29" t="s">
        <v>70</v>
      </c>
      <c r="M66" s="68"/>
      <c r="N66" s="68"/>
      <c r="O66" s="93"/>
      <c r="P66" s="105"/>
      <c r="Q66" s="69"/>
      <c r="R66" s="91"/>
    </row>
    <row r="67" spans="1:18" ht="25.5" hidden="1" x14ac:dyDescent="0.2">
      <c r="A67" s="136" t="s">
        <v>104</v>
      </c>
      <c r="B67" s="84" t="s">
        <v>59</v>
      </c>
      <c r="C67" s="22" t="s">
        <v>9</v>
      </c>
      <c r="D67" s="27" t="s">
        <v>10</v>
      </c>
      <c r="E67" s="79">
        <v>1</v>
      </c>
      <c r="F67" s="81" t="s">
        <v>17</v>
      </c>
      <c r="G67" s="79"/>
      <c r="H67" s="117">
        <f t="shared" ref="H67:J68" si="19">H69+H72</f>
        <v>0</v>
      </c>
      <c r="I67" s="117">
        <f t="shared" si="19"/>
        <v>0</v>
      </c>
      <c r="J67" s="117">
        <f t="shared" si="19"/>
        <v>0</v>
      </c>
      <c r="K67" s="128"/>
      <c r="L67" s="4"/>
      <c r="M67" s="92"/>
      <c r="N67" s="92"/>
      <c r="O67" s="92"/>
      <c r="P67" s="103"/>
      <c r="Q67" s="65"/>
      <c r="R67" s="66"/>
    </row>
    <row r="68" spans="1:18" ht="15" hidden="1" x14ac:dyDescent="0.2">
      <c r="A68" s="133"/>
      <c r="B68" s="115" t="s">
        <v>65</v>
      </c>
      <c r="C68" s="23" t="s">
        <v>9</v>
      </c>
      <c r="D68" s="47" t="s">
        <v>10</v>
      </c>
      <c r="E68" s="80">
        <v>1</v>
      </c>
      <c r="F68" s="126" t="s">
        <v>17</v>
      </c>
      <c r="G68" s="80"/>
      <c r="H68" s="118">
        <f t="shared" si="19"/>
        <v>0</v>
      </c>
      <c r="I68" s="118">
        <f t="shared" si="19"/>
        <v>0</v>
      </c>
      <c r="J68" s="118">
        <f t="shared" si="19"/>
        <v>0</v>
      </c>
      <c r="K68" s="152"/>
      <c r="L68" s="4"/>
      <c r="M68" s="92"/>
      <c r="N68" s="92"/>
      <c r="O68" s="92"/>
      <c r="P68" s="103"/>
      <c r="Q68" s="65"/>
      <c r="R68" s="66"/>
    </row>
    <row r="69" spans="1:18" ht="25.5" hidden="1" x14ac:dyDescent="0.2">
      <c r="A69" s="122" t="s">
        <v>86</v>
      </c>
      <c r="B69" s="84" t="s">
        <v>60</v>
      </c>
      <c r="C69" s="22" t="s">
        <v>9</v>
      </c>
      <c r="D69" s="27" t="s">
        <v>10</v>
      </c>
      <c r="E69" s="79">
        <v>1</v>
      </c>
      <c r="F69" s="81" t="s">
        <v>17</v>
      </c>
      <c r="G69" s="79">
        <v>50210</v>
      </c>
      <c r="H69" s="117">
        <f>H70</f>
        <v>0</v>
      </c>
      <c r="I69" s="118">
        <f t="shared" ref="I69:J69" si="20">I70</f>
        <v>0</v>
      </c>
      <c r="J69" s="118">
        <f t="shared" si="20"/>
        <v>0</v>
      </c>
      <c r="K69" s="150"/>
      <c r="L69" s="4"/>
      <c r="M69" s="92"/>
      <c r="N69" s="92"/>
      <c r="O69" s="92"/>
      <c r="P69" s="103"/>
      <c r="Q69" s="65"/>
      <c r="R69" s="66"/>
    </row>
    <row r="70" spans="1:18" ht="25.5" hidden="1" x14ac:dyDescent="0.25">
      <c r="A70" s="197"/>
      <c r="B70" s="127" t="s">
        <v>83</v>
      </c>
      <c r="C70" s="22" t="s">
        <v>9</v>
      </c>
      <c r="D70" s="27" t="s">
        <v>10</v>
      </c>
      <c r="E70" s="79">
        <v>1</v>
      </c>
      <c r="F70" s="81" t="s">
        <v>17</v>
      </c>
      <c r="G70" s="79">
        <v>50210</v>
      </c>
      <c r="H70" s="117">
        <f>H71</f>
        <v>0</v>
      </c>
      <c r="I70" s="118">
        <f t="shared" ref="I70:J70" si="21">I71</f>
        <v>0</v>
      </c>
      <c r="J70" s="118">
        <f t="shared" si="21"/>
        <v>0</v>
      </c>
      <c r="K70" s="150"/>
      <c r="L70" s="29"/>
      <c r="M70" s="73"/>
      <c r="N70" s="38"/>
      <c r="O70" s="38"/>
      <c r="P70" s="103"/>
      <c r="Q70" s="38"/>
      <c r="R70" s="38"/>
    </row>
    <row r="71" spans="1:18" ht="25.5" hidden="1" x14ac:dyDescent="0.25">
      <c r="A71" s="133"/>
      <c r="B71" s="113" t="s">
        <v>84</v>
      </c>
      <c r="C71" s="22" t="s">
        <v>9</v>
      </c>
      <c r="D71" s="27" t="s">
        <v>10</v>
      </c>
      <c r="E71" s="79">
        <v>1</v>
      </c>
      <c r="F71" s="81" t="s">
        <v>17</v>
      </c>
      <c r="G71" s="79">
        <v>50210</v>
      </c>
      <c r="H71" s="13"/>
      <c r="I71" s="41">
        <v>0</v>
      </c>
      <c r="J71" s="41">
        <v>0</v>
      </c>
      <c r="K71" s="152"/>
      <c r="L71" s="29"/>
      <c r="M71" s="28"/>
      <c r="N71" s="28"/>
      <c r="O71" s="28"/>
      <c r="P71" s="28"/>
      <c r="R71" s="4"/>
    </row>
    <row r="72" spans="1:18" ht="25.5" hidden="1" x14ac:dyDescent="0.25">
      <c r="A72" s="122" t="s">
        <v>87</v>
      </c>
      <c r="B72" s="132" t="s">
        <v>60</v>
      </c>
      <c r="C72" s="22" t="s">
        <v>9</v>
      </c>
      <c r="D72" s="27" t="s">
        <v>10</v>
      </c>
      <c r="E72" s="79">
        <v>1</v>
      </c>
      <c r="F72" s="81" t="s">
        <v>17</v>
      </c>
      <c r="G72" s="79" t="s">
        <v>81</v>
      </c>
      <c r="H72" s="117">
        <f>H73+H75+H76</f>
        <v>0</v>
      </c>
      <c r="I72" s="117">
        <f>I73+I75+I76</f>
        <v>0</v>
      </c>
      <c r="J72" s="117">
        <f>J73+J75+J76</f>
        <v>0</v>
      </c>
      <c r="K72" s="149"/>
      <c r="L72" s="28"/>
      <c r="M72" s="28"/>
      <c r="N72" s="28"/>
      <c r="O72" s="28"/>
      <c r="P72" s="28"/>
      <c r="R72" s="4"/>
    </row>
    <row r="73" spans="1:18" ht="25.5" hidden="1" x14ac:dyDescent="0.25">
      <c r="A73" s="197"/>
      <c r="B73" s="127" t="s">
        <v>83</v>
      </c>
      <c r="C73" s="22" t="s">
        <v>9</v>
      </c>
      <c r="D73" s="27" t="s">
        <v>10</v>
      </c>
      <c r="E73" s="79">
        <v>1</v>
      </c>
      <c r="F73" s="81" t="s">
        <v>17</v>
      </c>
      <c r="G73" s="79" t="s">
        <v>81</v>
      </c>
      <c r="H73" s="117">
        <f>H74</f>
        <v>0</v>
      </c>
      <c r="I73" s="118">
        <f t="shared" ref="I73:J73" si="22">I74</f>
        <v>0</v>
      </c>
      <c r="J73" s="118">
        <f t="shared" si="22"/>
        <v>0</v>
      </c>
      <c r="K73" s="150"/>
      <c r="L73" s="29"/>
      <c r="M73" s="28"/>
      <c r="N73" s="28"/>
      <c r="O73" s="28"/>
      <c r="P73" s="28"/>
      <c r="R73" s="4"/>
    </row>
    <row r="74" spans="1:18" ht="25.5" hidden="1" x14ac:dyDescent="0.3">
      <c r="A74" s="197"/>
      <c r="B74" s="113" t="s">
        <v>84</v>
      </c>
      <c r="C74" s="22" t="s">
        <v>9</v>
      </c>
      <c r="D74" s="27" t="s">
        <v>10</v>
      </c>
      <c r="E74" s="79">
        <v>1</v>
      </c>
      <c r="F74" s="81" t="s">
        <v>17</v>
      </c>
      <c r="G74" s="79" t="s">
        <v>81</v>
      </c>
      <c r="H74" s="13"/>
      <c r="I74" s="13"/>
      <c r="J74" s="13"/>
      <c r="K74" s="152"/>
      <c r="L74" s="29" t="s">
        <v>70</v>
      </c>
      <c r="M74" s="28"/>
      <c r="N74" s="28"/>
      <c r="O74" s="28"/>
      <c r="P74" s="28"/>
      <c r="R74" s="4"/>
    </row>
    <row r="75" spans="1:18" ht="38.25" hidden="1" x14ac:dyDescent="0.3">
      <c r="A75" s="208" t="s">
        <v>46</v>
      </c>
      <c r="B75" s="78" t="s">
        <v>62</v>
      </c>
      <c r="C75" s="79" t="s">
        <v>9</v>
      </c>
      <c r="D75" s="79" t="s">
        <v>10</v>
      </c>
      <c r="E75" s="79">
        <v>1</v>
      </c>
      <c r="F75" s="79" t="s">
        <v>19</v>
      </c>
      <c r="G75" s="79" t="s">
        <v>73</v>
      </c>
      <c r="H75" s="117">
        <f>H77</f>
        <v>0</v>
      </c>
      <c r="I75" s="117">
        <f t="shared" ref="I75:J75" si="23">I77</f>
        <v>0</v>
      </c>
      <c r="J75" s="117">
        <f t="shared" si="23"/>
        <v>0</v>
      </c>
      <c r="K75" s="128"/>
      <c r="L75" s="29" t="s">
        <v>70</v>
      </c>
      <c r="M75" s="94"/>
      <c r="N75" s="94"/>
      <c r="O75" s="94"/>
      <c r="P75" s="94"/>
      <c r="Q75" s="65"/>
      <c r="R75" s="66"/>
    </row>
    <row r="76" spans="1:18" ht="63.75" hidden="1" x14ac:dyDescent="0.25">
      <c r="A76" s="209"/>
      <c r="B76" s="78" t="s">
        <v>61</v>
      </c>
      <c r="C76" s="79" t="s">
        <v>9</v>
      </c>
      <c r="D76" s="79" t="s">
        <v>10</v>
      </c>
      <c r="E76" s="79">
        <v>1</v>
      </c>
      <c r="F76" s="79" t="s">
        <v>19</v>
      </c>
      <c r="G76" s="79">
        <v>54180</v>
      </c>
      <c r="H76" s="117">
        <f>H77</f>
        <v>0</v>
      </c>
      <c r="I76" s="117">
        <f t="shared" ref="I76:J76" si="24">I77</f>
        <v>0</v>
      </c>
      <c r="J76" s="117">
        <f t="shared" si="24"/>
        <v>0</v>
      </c>
      <c r="K76" s="150"/>
      <c r="L76" s="28"/>
      <c r="M76" s="94"/>
      <c r="N76" s="94"/>
      <c r="O76" s="94"/>
      <c r="P76" s="94"/>
      <c r="Q76" s="65"/>
      <c r="R76" s="66"/>
    </row>
    <row r="77" spans="1:18" s="33" customFormat="1" ht="9.75" hidden="1" customHeight="1" x14ac:dyDescent="0.25">
      <c r="A77" s="209"/>
      <c r="B77" s="78" t="s">
        <v>65</v>
      </c>
      <c r="C77" s="79" t="s">
        <v>9</v>
      </c>
      <c r="D77" s="79" t="s">
        <v>10</v>
      </c>
      <c r="E77" s="79">
        <v>1</v>
      </c>
      <c r="F77" s="79" t="s">
        <v>19</v>
      </c>
      <c r="G77" s="79">
        <v>54180</v>
      </c>
      <c r="H77" s="13"/>
      <c r="I77" s="13"/>
      <c r="J77" s="13"/>
      <c r="K77" s="152"/>
      <c r="L77" s="86" t="s">
        <v>20</v>
      </c>
      <c r="M77" s="73"/>
      <c r="N77" s="38"/>
      <c r="O77" s="38"/>
      <c r="P77" s="38"/>
      <c r="Q77" s="38"/>
      <c r="R77" s="64"/>
    </row>
    <row r="78" spans="1:18" s="28" customFormat="1" ht="45" customHeight="1" x14ac:dyDescent="0.3">
      <c r="A78" s="161"/>
      <c r="B78" s="161"/>
      <c r="C78" s="40"/>
      <c r="D78" s="40"/>
      <c r="E78" s="40"/>
      <c r="F78" s="40"/>
      <c r="G78" s="40"/>
      <c r="H78" s="40"/>
      <c r="I78" s="40"/>
    </row>
    <row r="79" spans="1:18" s="28" customFormat="1" ht="19.5" x14ac:dyDescent="0.3">
      <c r="A79" s="163" t="s">
        <v>64</v>
      </c>
      <c r="B79" s="163"/>
      <c r="C79" s="145"/>
      <c r="D79" s="145"/>
      <c r="E79" s="145"/>
      <c r="F79" s="145"/>
      <c r="G79" s="145"/>
      <c r="H79" s="145"/>
      <c r="I79" s="145"/>
    </row>
    <row r="80" spans="1:18" s="28" customFormat="1" ht="18" customHeight="1" x14ac:dyDescent="0.3">
      <c r="A80" s="162" t="s">
        <v>52</v>
      </c>
      <c r="B80" s="162"/>
      <c r="C80" s="145"/>
      <c r="D80" s="145"/>
      <c r="E80" s="145"/>
      <c r="F80" s="145"/>
      <c r="G80" s="145"/>
      <c r="H80" s="145"/>
      <c r="I80" s="145"/>
      <c r="M80" s="68"/>
      <c r="N80" s="68"/>
      <c r="O80" s="71"/>
      <c r="P80" s="104"/>
      <c r="Q80" s="69"/>
    </row>
    <row r="81" spans="1:19" s="28" customFormat="1" ht="18" customHeight="1" x14ac:dyDescent="0.3">
      <c r="A81" s="162" t="s">
        <v>15</v>
      </c>
      <c r="B81" s="162"/>
      <c r="C81" s="145"/>
      <c r="D81" s="145"/>
      <c r="E81" s="145"/>
      <c r="F81" s="145"/>
      <c r="G81" s="145"/>
      <c r="H81" s="109"/>
      <c r="I81" s="109" t="s">
        <v>63</v>
      </c>
      <c r="M81" s="68"/>
      <c r="N81" s="68"/>
      <c r="O81" s="93"/>
      <c r="P81" s="104"/>
      <c r="Q81" s="69"/>
      <c r="R81" s="72"/>
    </row>
    <row r="82" spans="1:19" s="28" customFormat="1" ht="15" customHeight="1" x14ac:dyDescent="0.3">
      <c r="A82" s="86"/>
      <c r="B82" s="110"/>
      <c r="C82" s="110"/>
      <c r="D82" s="110"/>
      <c r="E82" s="110"/>
      <c r="F82" s="110"/>
      <c r="G82" s="110"/>
      <c r="H82" s="160"/>
      <c r="I82" s="160"/>
      <c r="J82" s="1"/>
    </row>
    <row r="83" spans="1:19" s="28" customFormat="1" ht="18" customHeight="1" x14ac:dyDescent="0.3">
      <c r="A83" s="177" t="s">
        <v>115</v>
      </c>
      <c r="B83" s="177"/>
      <c r="C83" s="144"/>
      <c r="D83" s="144"/>
      <c r="E83" s="144"/>
      <c r="F83" s="144"/>
      <c r="G83" s="144"/>
      <c r="H83" s="144"/>
      <c r="I83" s="144"/>
      <c r="J83" s="1"/>
      <c r="M83" s="63"/>
      <c r="N83" s="121"/>
      <c r="O83" s="121"/>
      <c r="P83" s="103"/>
      <c r="Q83" s="65"/>
      <c r="R83" s="82"/>
    </row>
    <row r="84" spans="1:19" s="28" customFormat="1" ht="18" customHeight="1" x14ac:dyDescent="0.3">
      <c r="A84" s="177" t="s">
        <v>1</v>
      </c>
      <c r="B84" s="177"/>
      <c r="C84" s="144"/>
      <c r="D84" s="144"/>
      <c r="E84" s="144"/>
      <c r="F84" s="144"/>
      <c r="G84" s="144"/>
      <c r="H84" s="119"/>
      <c r="I84" s="119" t="s">
        <v>116</v>
      </c>
      <c r="J84" s="1"/>
      <c r="M84" s="69"/>
      <c r="N84" s="69"/>
      <c r="O84" s="69"/>
      <c r="P84" s="83"/>
      <c r="R84" s="74"/>
    </row>
    <row r="85" spans="1:19" s="28" customFormat="1" ht="18" customHeight="1" x14ac:dyDescent="0.3">
      <c r="B85" s="40"/>
      <c r="C85" s="40"/>
      <c r="D85" s="40"/>
      <c r="E85" s="40"/>
      <c r="F85" s="40"/>
      <c r="G85" s="40"/>
      <c r="H85" s="120"/>
      <c r="I85" s="120"/>
      <c r="J85" s="1"/>
      <c r="M85" s="68"/>
      <c r="N85" s="68"/>
      <c r="O85" s="93"/>
      <c r="P85" s="104"/>
      <c r="Q85" s="95"/>
      <c r="R85" s="95"/>
    </row>
    <row r="86" spans="1:19" s="28" customFormat="1" ht="18" customHeight="1" x14ac:dyDescent="0.3">
      <c r="A86" s="177" t="s">
        <v>71</v>
      </c>
      <c r="B86" s="177"/>
      <c r="C86" s="144"/>
      <c r="D86" s="144"/>
      <c r="E86" s="144"/>
      <c r="F86" s="144"/>
      <c r="G86" s="144"/>
      <c r="H86" s="144"/>
      <c r="I86" s="144"/>
      <c r="J86" s="1"/>
      <c r="M86" s="73"/>
      <c r="N86" s="73"/>
      <c r="O86" s="73"/>
      <c r="P86" s="107"/>
      <c r="Q86" s="85"/>
      <c r="R86" s="75"/>
    </row>
    <row r="87" spans="1:19" s="28" customFormat="1" ht="18" customHeight="1" x14ac:dyDescent="0.3">
      <c r="A87" s="177" t="s">
        <v>16</v>
      </c>
      <c r="B87" s="177"/>
      <c r="C87" s="144"/>
      <c r="D87" s="144"/>
      <c r="E87" s="144"/>
      <c r="F87" s="144"/>
      <c r="G87" s="144"/>
      <c r="H87" s="144"/>
      <c r="I87" s="144" t="s">
        <v>82</v>
      </c>
      <c r="J87" s="1"/>
      <c r="M87" s="69"/>
      <c r="N87" s="69"/>
      <c r="O87" s="69"/>
      <c r="P87" s="68"/>
    </row>
    <row r="88" spans="1:19" ht="25.5" customHeight="1" x14ac:dyDescent="0.45">
      <c r="B88" s="42"/>
      <c r="C88" s="17"/>
      <c r="D88" s="17"/>
      <c r="E88" s="17"/>
      <c r="F88" s="17"/>
      <c r="G88" s="17"/>
      <c r="H88" s="176"/>
      <c r="I88" s="176"/>
      <c r="J88" s="1"/>
      <c r="M88" s="73"/>
      <c r="N88" s="73"/>
      <c r="O88" s="73"/>
      <c r="P88" s="73"/>
      <c r="Q88" s="96"/>
      <c r="R88" s="97"/>
      <c r="S88" s="98"/>
    </row>
    <row r="89" spans="1:19" x14ac:dyDescent="0.2">
      <c r="H89" s="139"/>
      <c r="I89" s="5"/>
      <c r="J89" s="5"/>
    </row>
    <row r="90" spans="1:19" ht="12.75" customHeight="1" x14ac:dyDescent="0.2">
      <c r="B90" s="138"/>
      <c r="C90" s="6"/>
      <c r="D90" s="6"/>
      <c r="E90" s="6"/>
      <c r="F90" s="6"/>
      <c r="G90" s="6"/>
      <c r="H90" s="30"/>
      <c r="I90" s="8"/>
      <c r="J90" s="8"/>
    </row>
    <row r="91" spans="1:19" x14ac:dyDescent="0.2">
      <c r="B91" s="4"/>
      <c r="C91" s="6"/>
      <c r="D91" s="6"/>
      <c r="E91" s="6"/>
      <c r="F91" s="6"/>
      <c r="G91" s="6"/>
      <c r="H91" s="30"/>
      <c r="I91" s="9"/>
      <c r="J91" s="9"/>
    </row>
    <row r="92" spans="1:19" ht="18" customHeight="1" x14ac:dyDescent="0.2">
      <c r="B92" s="4"/>
      <c r="C92" s="6"/>
      <c r="D92" s="6"/>
      <c r="E92" s="6"/>
      <c r="F92" s="6"/>
      <c r="G92" s="6"/>
      <c r="H92" s="140"/>
      <c r="I92" s="8"/>
      <c r="J92" s="8"/>
    </row>
    <row r="93" spans="1:19" x14ac:dyDescent="0.2">
      <c r="B93" s="4"/>
      <c r="C93" s="6"/>
      <c r="D93" s="6"/>
      <c r="E93" s="6"/>
      <c r="F93" s="6"/>
      <c r="G93" s="6"/>
      <c r="H93" s="9"/>
      <c r="I93" s="9"/>
      <c r="J93" s="9"/>
    </row>
    <row r="94" spans="1:19" x14ac:dyDescent="0.2">
      <c r="B94" s="4"/>
      <c r="C94" s="6"/>
      <c r="D94" s="6"/>
      <c r="E94" s="6"/>
      <c r="F94" s="6"/>
      <c r="G94" s="6"/>
      <c r="H94" s="8"/>
      <c r="I94" s="8"/>
      <c r="J94" s="8"/>
    </row>
    <row r="95" spans="1:19" x14ac:dyDescent="0.2">
      <c r="B95" s="4"/>
      <c r="C95" s="6"/>
      <c r="D95" s="6"/>
      <c r="E95" s="6"/>
      <c r="F95" s="6"/>
      <c r="G95" s="6"/>
      <c r="H95" s="9"/>
      <c r="I95" s="9"/>
      <c r="J95" s="9"/>
    </row>
    <row r="96" spans="1:19" x14ac:dyDescent="0.2">
      <c r="B96" s="4"/>
      <c r="C96" s="6"/>
      <c r="D96" s="6"/>
      <c r="E96" s="6"/>
      <c r="F96" s="6"/>
      <c r="G96" s="6"/>
      <c r="H96" s="8"/>
      <c r="I96" s="8"/>
      <c r="J96" s="8"/>
    </row>
    <row r="97" spans="2:10" x14ac:dyDescent="0.2">
      <c r="B97" s="4"/>
      <c r="C97" s="10"/>
      <c r="D97" s="10"/>
      <c r="E97" s="10"/>
      <c r="F97" s="10"/>
      <c r="G97" s="10"/>
      <c r="H97" s="11"/>
      <c r="I97" s="11"/>
      <c r="J97" s="11"/>
    </row>
    <row r="98" spans="2:10" x14ac:dyDescent="0.2">
      <c r="B98" s="4"/>
      <c r="C98" s="6"/>
      <c r="D98" s="6"/>
      <c r="E98" s="6"/>
      <c r="F98" s="6"/>
      <c r="G98" s="6"/>
      <c r="H98" s="9"/>
      <c r="I98" s="9"/>
      <c r="J98" s="9"/>
    </row>
    <row r="99" spans="2:10" x14ac:dyDescent="0.2">
      <c r="B99" s="7"/>
      <c r="C99" s="6"/>
      <c r="D99" s="6"/>
      <c r="E99" s="6"/>
      <c r="F99" s="6"/>
      <c r="G99" s="6"/>
      <c r="H99" s="8"/>
      <c r="I99" s="8"/>
      <c r="J99" s="8"/>
    </row>
    <row r="100" spans="2:10" x14ac:dyDescent="0.2">
      <c r="B100" s="4"/>
      <c r="C100" s="6"/>
      <c r="D100" s="6"/>
      <c r="E100" s="6"/>
      <c r="F100" s="6"/>
      <c r="G100" s="6"/>
      <c r="H100" s="9"/>
      <c r="I100" s="8"/>
      <c r="J100" s="8"/>
    </row>
    <row r="101" spans="2:10" ht="19.5" customHeight="1" x14ac:dyDescent="0.2">
      <c r="B101" s="4"/>
      <c r="C101" s="6"/>
      <c r="D101" s="6"/>
      <c r="E101" s="6"/>
      <c r="F101" s="6"/>
      <c r="G101" s="6"/>
      <c r="H101" s="8"/>
      <c r="I101" s="8"/>
      <c r="J101" s="8"/>
    </row>
    <row r="102" spans="2:10" x14ac:dyDescent="0.2">
      <c r="B102" s="4"/>
      <c r="C102" s="6"/>
      <c r="D102" s="6"/>
      <c r="E102" s="6"/>
      <c r="F102" s="6"/>
      <c r="G102" s="6"/>
      <c r="H102" s="9"/>
      <c r="I102" s="9"/>
      <c r="J102" s="9"/>
    </row>
    <row r="103" spans="2:10" x14ac:dyDescent="0.2">
      <c r="B103" s="4"/>
      <c r="C103" s="12"/>
      <c r="D103" s="12"/>
      <c r="E103" s="12"/>
      <c r="F103" s="12"/>
      <c r="G103" s="12"/>
      <c r="H103" s="11"/>
      <c r="I103" s="11"/>
      <c r="J103" s="11"/>
    </row>
    <row r="104" spans="2:10" x14ac:dyDescent="0.2">
      <c r="B104" s="4"/>
      <c r="C104" s="6"/>
      <c r="D104" s="6"/>
      <c r="E104" s="6"/>
      <c r="F104" s="6"/>
      <c r="G104" s="6"/>
      <c r="H104" s="9"/>
      <c r="I104" s="9"/>
      <c r="J104" s="9"/>
    </row>
    <row r="105" spans="2:10" x14ac:dyDescent="0.2">
      <c r="B105" s="4"/>
      <c r="C105" s="10"/>
      <c r="D105" s="10"/>
      <c r="E105" s="10"/>
      <c r="F105" s="10"/>
      <c r="G105" s="10"/>
      <c r="H105" s="11"/>
      <c r="I105" s="11"/>
      <c r="J105" s="11"/>
    </row>
    <row r="106" spans="2:10" x14ac:dyDescent="0.2">
      <c r="B106" s="4"/>
      <c r="C106" s="6"/>
      <c r="D106" s="6"/>
      <c r="E106" s="6"/>
      <c r="F106" s="6"/>
      <c r="G106" s="6"/>
      <c r="H106" s="9"/>
      <c r="I106" s="9"/>
      <c r="J106" s="9"/>
    </row>
    <row r="107" spans="2:10" x14ac:dyDescent="0.2">
      <c r="B107" s="4"/>
      <c r="C107" s="4"/>
      <c r="D107" s="4"/>
      <c r="E107" s="4"/>
      <c r="F107" s="4"/>
      <c r="G107" s="4"/>
      <c r="H107" s="4"/>
      <c r="I107" s="4"/>
      <c r="J107" s="4"/>
    </row>
  </sheetData>
  <mergeCells count="40">
    <mergeCell ref="K23:K25"/>
    <mergeCell ref="A27:A28"/>
    <mergeCell ref="K10:K11"/>
    <mergeCell ref="A23:A25"/>
    <mergeCell ref="A26:K26"/>
    <mergeCell ref="B10:B11"/>
    <mergeCell ref="A12:A14"/>
    <mergeCell ref="A1:K1"/>
    <mergeCell ref="B6:K6"/>
    <mergeCell ref="H2:K2"/>
    <mergeCell ref="H5:K5"/>
    <mergeCell ref="H10:J10"/>
    <mergeCell ref="A7:K7"/>
    <mergeCell ref="C10:G10"/>
    <mergeCell ref="A10:A11"/>
    <mergeCell ref="H88:I88"/>
    <mergeCell ref="A84:B84"/>
    <mergeCell ref="A86:B86"/>
    <mergeCell ref="A87:B87"/>
    <mergeCell ref="A75:A77"/>
    <mergeCell ref="A83:B83"/>
    <mergeCell ref="A32:A33"/>
    <mergeCell ref="A42:A43"/>
    <mergeCell ref="A29:A31"/>
    <mergeCell ref="A36:A37"/>
    <mergeCell ref="A34:A35"/>
    <mergeCell ref="K34:K35"/>
    <mergeCell ref="A40:A41"/>
    <mergeCell ref="H82:I82"/>
    <mergeCell ref="A78:B78"/>
    <mergeCell ref="A80:B80"/>
    <mergeCell ref="A81:B81"/>
    <mergeCell ref="A79:B79"/>
    <mergeCell ref="A46:A47"/>
    <mergeCell ref="A49:A51"/>
    <mergeCell ref="A52:K52"/>
    <mergeCell ref="A55:A56"/>
    <mergeCell ref="K59:K62"/>
    <mergeCell ref="A44:A45"/>
    <mergeCell ref="A38:A39"/>
  </mergeCells>
  <phoneticPr fontId="7" type="noConversion"/>
  <conditionalFormatting sqref="H13:J15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3" manualBreakCount="3">
    <brk id="18" max="11" man="1"/>
    <brk id="48" max="11" man="1"/>
    <brk id="8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2024-12-18T14:32:25Z</cp:lastPrinted>
  <dcterms:created xsi:type="dcterms:W3CDTF">2014-11-07T11:17:25Z</dcterms:created>
  <dcterms:modified xsi:type="dcterms:W3CDTF">2024-12-26T08:10:55Z</dcterms:modified>
</cp:coreProperties>
</file>