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27795" windowHeight="12090"/>
  </bookViews>
  <sheets>
    <sheet name="Расходы по РЗ,Пр-на сайт" sheetId="1" r:id="rId1"/>
    <sheet name="Расходы по РЗ,Пр - свод" sheetId="2" r:id="rId2"/>
    <sheet name="001" sheetId="8" r:id="rId3"/>
    <sheet name="002" sheetId="9" r:id="rId4"/>
    <sheet name="003" sheetId="10" r:id="rId5"/>
    <sheet name="004" sheetId="11" r:id="rId6"/>
    <sheet name="005" sheetId="7" r:id="rId7"/>
    <sheet name="006" sheetId="3" r:id="rId8"/>
    <sheet name="008" sheetId="13" r:id="rId9"/>
    <sheet name="009" sheetId="14" r:id="rId10"/>
    <sheet name="012" sheetId="5" r:id="rId11"/>
    <sheet name="014" sheetId="4" r:id="rId12"/>
    <sheet name="015" sheetId="12" r:id="rId13"/>
  </sheets>
  <definedNames>
    <definedName name="_xlnm.Print_Titles" localSheetId="2">'001'!$6:$7</definedName>
    <definedName name="_xlnm.Print_Titles" localSheetId="3">'002'!$6:$7</definedName>
    <definedName name="_xlnm.Print_Titles" localSheetId="4">'003'!$6:$7</definedName>
    <definedName name="_xlnm.Print_Titles" localSheetId="5">'004'!$6:$7</definedName>
    <definedName name="_xlnm.Print_Titles" localSheetId="6">'005'!$6:$7</definedName>
    <definedName name="_xlnm.Print_Titles" localSheetId="7">'006'!$6:$7</definedName>
    <definedName name="_xlnm.Print_Titles" localSheetId="8">'008'!$6:$7</definedName>
    <definedName name="_xlnm.Print_Titles" localSheetId="9">'009'!$6:$7</definedName>
    <definedName name="_xlnm.Print_Titles" localSheetId="10">'012'!$6:$7</definedName>
    <definedName name="_xlnm.Print_Titles" localSheetId="11">'014'!$6:$7</definedName>
    <definedName name="_xlnm.Print_Titles" localSheetId="12">'015'!$6:$7</definedName>
    <definedName name="_xlnm.Print_Titles" localSheetId="1">'Расходы по РЗ,Пр - свод'!$6:$7</definedName>
    <definedName name="_xlnm.Print_Titles" localSheetId="0">'Расходы по РЗ,Пр-на сайт'!$6:$7</definedName>
    <definedName name="_xlnm.Print_Area" localSheetId="6">'005'!$A$1:$K$57</definedName>
  </definedNames>
  <calcPr calcId="145621" iterate="1"/>
</workbook>
</file>

<file path=xl/calcChain.xml><?xml version="1.0" encoding="utf-8"?>
<calcChain xmlns="http://schemas.openxmlformats.org/spreadsheetml/2006/main">
  <c r="K56" i="2" l="1"/>
  <c r="J56" i="2"/>
  <c r="K54" i="2"/>
  <c r="J54" i="2"/>
  <c r="K53" i="2"/>
  <c r="J53" i="2"/>
  <c r="K52" i="2"/>
  <c r="J52" i="2"/>
  <c r="K51" i="2"/>
  <c r="J51" i="2"/>
  <c r="K49" i="2"/>
  <c r="J49" i="2"/>
  <c r="K48" i="2"/>
  <c r="J48" i="2"/>
  <c r="K47" i="2"/>
  <c r="J47" i="2"/>
  <c r="K46" i="2"/>
  <c r="J46" i="2"/>
  <c r="K44" i="2"/>
  <c r="J44" i="2"/>
  <c r="K43" i="2"/>
  <c r="J43" i="2"/>
  <c r="K41" i="2"/>
  <c r="J41" i="2"/>
  <c r="K40" i="2"/>
  <c r="J40" i="2"/>
  <c r="K39" i="2"/>
  <c r="J39" i="2"/>
  <c r="K38" i="2"/>
  <c r="J38" i="2"/>
  <c r="K37" i="2"/>
  <c r="J37" i="2"/>
  <c r="K35" i="2"/>
  <c r="J35" i="2"/>
  <c r="K33" i="2"/>
  <c r="J33" i="2"/>
  <c r="K32" i="2"/>
  <c r="J32" i="2"/>
  <c r="K31" i="2"/>
  <c r="J31" i="2"/>
  <c r="K30" i="2"/>
  <c r="J30" i="2"/>
  <c r="K28" i="2"/>
  <c r="J28" i="2"/>
  <c r="K27" i="2"/>
  <c r="J27" i="2"/>
  <c r="K26" i="2"/>
  <c r="J26" i="2"/>
  <c r="K25" i="2"/>
  <c r="J25" i="2"/>
  <c r="K24" i="2"/>
  <c r="J24" i="2"/>
  <c r="K22" i="2"/>
  <c r="J22" i="2"/>
  <c r="K21" i="2"/>
  <c r="J21" i="2"/>
  <c r="K20" i="2"/>
  <c r="J20" i="2"/>
  <c r="K18" i="2"/>
  <c r="J18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K9" i="2"/>
  <c r="J9" i="2"/>
  <c r="F56" i="2"/>
  <c r="E56" i="2"/>
  <c r="D56" i="2"/>
  <c r="C56" i="2"/>
  <c r="F54" i="2"/>
  <c r="E54" i="2"/>
  <c r="D54" i="2"/>
  <c r="C54" i="2"/>
  <c r="F53" i="2"/>
  <c r="E53" i="2"/>
  <c r="D53" i="2"/>
  <c r="C53" i="2"/>
  <c r="F52" i="2"/>
  <c r="E52" i="2"/>
  <c r="D52" i="2"/>
  <c r="C52" i="2"/>
  <c r="F51" i="2"/>
  <c r="E51" i="2"/>
  <c r="D51" i="2"/>
  <c r="C51" i="2"/>
  <c r="F49" i="2"/>
  <c r="E49" i="2"/>
  <c r="D49" i="2"/>
  <c r="C49" i="2"/>
  <c r="F48" i="2"/>
  <c r="E48" i="2"/>
  <c r="D48" i="2"/>
  <c r="C48" i="2"/>
  <c r="F47" i="2"/>
  <c r="E47" i="2"/>
  <c r="D47" i="2"/>
  <c r="C47" i="2"/>
  <c r="F46" i="2"/>
  <c r="E46" i="2"/>
  <c r="D46" i="2"/>
  <c r="C46" i="2"/>
  <c r="F44" i="2"/>
  <c r="E44" i="2"/>
  <c r="D44" i="2"/>
  <c r="C44" i="2"/>
  <c r="F43" i="2"/>
  <c r="E43" i="2"/>
  <c r="D43" i="2"/>
  <c r="C43" i="2"/>
  <c r="F41" i="2"/>
  <c r="E41" i="2"/>
  <c r="D41" i="2"/>
  <c r="C41" i="2"/>
  <c r="F40" i="2"/>
  <c r="E40" i="2"/>
  <c r="D40" i="2"/>
  <c r="C40" i="2"/>
  <c r="F39" i="2"/>
  <c r="E39" i="2"/>
  <c r="D39" i="2"/>
  <c r="C39" i="2"/>
  <c r="F38" i="2"/>
  <c r="E38" i="2"/>
  <c r="D38" i="2"/>
  <c r="C38" i="2"/>
  <c r="F37" i="2"/>
  <c r="E37" i="2"/>
  <c r="D37" i="2"/>
  <c r="C37" i="2"/>
  <c r="F35" i="2"/>
  <c r="E35" i="2"/>
  <c r="D35" i="2"/>
  <c r="C35" i="2"/>
  <c r="F33" i="2"/>
  <c r="E33" i="2"/>
  <c r="D33" i="2"/>
  <c r="C33" i="2"/>
  <c r="F32" i="2"/>
  <c r="E32" i="2"/>
  <c r="D32" i="2"/>
  <c r="C32" i="2"/>
  <c r="F31" i="2"/>
  <c r="E31" i="2"/>
  <c r="D31" i="2"/>
  <c r="C31" i="2"/>
  <c r="F30" i="2"/>
  <c r="E30" i="2"/>
  <c r="D30" i="2"/>
  <c r="C30" i="2"/>
  <c r="F28" i="2"/>
  <c r="E28" i="2"/>
  <c r="D28" i="2"/>
  <c r="C28" i="2"/>
  <c r="F27" i="2"/>
  <c r="E27" i="2"/>
  <c r="D27" i="2"/>
  <c r="C27" i="2"/>
  <c r="F26" i="2"/>
  <c r="E26" i="2"/>
  <c r="D26" i="2"/>
  <c r="C26" i="2"/>
  <c r="F25" i="2"/>
  <c r="E25" i="2"/>
  <c r="D25" i="2"/>
  <c r="C25" i="2"/>
  <c r="F24" i="2"/>
  <c r="E24" i="2"/>
  <c r="D24" i="2"/>
  <c r="C24" i="2"/>
  <c r="F22" i="2"/>
  <c r="E22" i="2"/>
  <c r="D22" i="2"/>
  <c r="C22" i="2"/>
  <c r="F21" i="2"/>
  <c r="E21" i="2"/>
  <c r="D21" i="2"/>
  <c r="C21" i="2"/>
  <c r="F20" i="2"/>
  <c r="E20" i="2"/>
  <c r="D20" i="2"/>
  <c r="C20" i="2"/>
  <c r="F18" i="2"/>
  <c r="E18" i="2"/>
  <c r="D18" i="2"/>
  <c r="C18" i="2"/>
  <c r="F16" i="2"/>
  <c r="E16" i="2"/>
  <c r="D16" i="2"/>
  <c r="C16" i="2"/>
  <c r="F15" i="2"/>
  <c r="E15" i="2"/>
  <c r="D15" i="2"/>
  <c r="C15" i="2"/>
  <c r="F14" i="2"/>
  <c r="E14" i="2"/>
  <c r="D14" i="2"/>
  <c r="C14" i="2"/>
  <c r="F13" i="2"/>
  <c r="E13" i="2"/>
  <c r="D13" i="2"/>
  <c r="C13" i="2"/>
  <c r="F12" i="2"/>
  <c r="E12" i="2"/>
  <c r="D12" i="2"/>
  <c r="C12" i="2"/>
  <c r="F11" i="2"/>
  <c r="E11" i="2"/>
  <c r="D11" i="2"/>
  <c r="C11" i="2"/>
  <c r="F10" i="2"/>
  <c r="E10" i="2"/>
  <c r="D10" i="2"/>
  <c r="C10" i="2"/>
  <c r="D9" i="2"/>
  <c r="E9" i="2"/>
  <c r="F9" i="2"/>
  <c r="C9" i="2"/>
  <c r="E56" i="14"/>
  <c r="D56" i="14"/>
  <c r="D55" i="14" s="1"/>
  <c r="C56" i="14"/>
  <c r="E55" i="14"/>
  <c r="C55" i="14"/>
  <c r="E50" i="14"/>
  <c r="D50" i="14"/>
  <c r="C50" i="14"/>
  <c r="E45" i="14"/>
  <c r="D45" i="14"/>
  <c r="C45" i="14"/>
  <c r="E42" i="14"/>
  <c r="D42" i="14"/>
  <c r="C42" i="14"/>
  <c r="E36" i="14"/>
  <c r="D36" i="14"/>
  <c r="C36" i="14"/>
  <c r="E35" i="14"/>
  <c r="D35" i="14"/>
  <c r="D34" i="14" s="1"/>
  <c r="C35" i="14"/>
  <c r="E34" i="14"/>
  <c r="C34" i="14"/>
  <c r="D33" i="14"/>
  <c r="C33" i="14"/>
  <c r="E32" i="14"/>
  <c r="D32" i="14"/>
  <c r="C32" i="14"/>
  <c r="D31" i="14"/>
  <c r="C31" i="14"/>
  <c r="E30" i="14"/>
  <c r="E29" i="14" s="1"/>
  <c r="D30" i="14"/>
  <c r="C30" i="14"/>
  <c r="C29" i="14" s="1"/>
  <c r="D29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E23" i="14" s="1"/>
  <c r="D24" i="14"/>
  <c r="C24" i="14"/>
  <c r="C23" i="14" s="1"/>
  <c r="D23" i="14"/>
  <c r="E22" i="14"/>
  <c r="D22" i="14"/>
  <c r="C22" i="14"/>
  <c r="E21" i="14"/>
  <c r="D21" i="14"/>
  <c r="C21" i="14"/>
  <c r="E20" i="14"/>
  <c r="E19" i="14" s="1"/>
  <c r="D20" i="14"/>
  <c r="C20" i="14"/>
  <c r="C19" i="14" s="1"/>
  <c r="D19" i="14"/>
  <c r="E18" i="14"/>
  <c r="E17" i="14" s="1"/>
  <c r="D18" i="14"/>
  <c r="C18" i="14"/>
  <c r="C17" i="14" s="1"/>
  <c r="D17" i="14"/>
  <c r="D16" i="14"/>
  <c r="C16" i="14"/>
  <c r="E15" i="14"/>
  <c r="D15" i="14"/>
  <c r="C15" i="14"/>
  <c r="E14" i="14"/>
  <c r="D14" i="14"/>
  <c r="C14" i="14"/>
  <c r="D13" i="14"/>
  <c r="C13" i="14"/>
  <c r="E12" i="14"/>
  <c r="D12" i="14"/>
  <c r="C12" i="14"/>
  <c r="E11" i="14"/>
  <c r="D11" i="14"/>
  <c r="C11" i="14"/>
  <c r="D10" i="14"/>
  <c r="C10" i="14"/>
  <c r="D9" i="14"/>
  <c r="D8" i="14" s="1"/>
  <c r="D57" i="14" s="1"/>
  <c r="C9" i="14"/>
  <c r="E8" i="14"/>
  <c r="C8" i="14"/>
  <c r="E56" i="13"/>
  <c r="E55" i="13" s="1"/>
  <c r="D56" i="13"/>
  <c r="C56" i="13"/>
  <c r="C55" i="13" s="1"/>
  <c r="D55" i="13"/>
  <c r="E50" i="13"/>
  <c r="D50" i="13"/>
  <c r="C50" i="13"/>
  <c r="E45" i="13"/>
  <c r="D45" i="13"/>
  <c r="C45" i="13"/>
  <c r="E42" i="13"/>
  <c r="D42" i="13"/>
  <c r="C42" i="13"/>
  <c r="E36" i="13"/>
  <c r="D36" i="13"/>
  <c r="C36" i="13"/>
  <c r="E34" i="13"/>
  <c r="D35" i="13"/>
  <c r="C35" i="13"/>
  <c r="C34" i="13" s="1"/>
  <c r="D34" i="13"/>
  <c r="D33" i="13"/>
  <c r="C33" i="13"/>
  <c r="D32" i="13"/>
  <c r="C32" i="13"/>
  <c r="D31" i="13"/>
  <c r="C31" i="13"/>
  <c r="D30" i="13"/>
  <c r="D29" i="13" s="1"/>
  <c r="C30" i="13"/>
  <c r="E29" i="13"/>
  <c r="C29" i="13"/>
  <c r="E28" i="13"/>
  <c r="D28" i="13"/>
  <c r="C28" i="13"/>
  <c r="D27" i="13"/>
  <c r="C27" i="13"/>
  <c r="E26" i="13"/>
  <c r="D26" i="13"/>
  <c r="C26" i="13"/>
  <c r="D25" i="13"/>
  <c r="C25" i="13"/>
  <c r="D24" i="13"/>
  <c r="D23" i="13" s="1"/>
  <c r="C24" i="13"/>
  <c r="E23" i="13"/>
  <c r="C23" i="13"/>
  <c r="E22" i="13"/>
  <c r="D22" i="13"/>
  <c r="C22" i="13"/>
  <c r="E21" i="13"/>
  <c r="D21" i="13"/>
  <c r="C21" i="13"/>
  <c r="E20" i="13"/>
  <c r="D20" i="13"/>
  <c r="D19" i="13" s="1"/>
  <c r="C20" i="13"/>
  <c r="E19" i="13"/>
  <c r="C19" i="13"/>
  <c r="E18" i="13"/>
  <c r="D18" i="13"/>
  <c r="D17" i="13" s="1"/>
  <c r="C18" i="13"/>
  <c r="E17" i="13"/>
  <c r="C17" i="13"/>
  <c r="D16" i="13"/>
  <c r="C16" i="13"/>
  <c r="E15" i="13"/>
  <c r="D15" i="13"/>
  <c r="C15" i="13"/>
  <c r="E14" i="13"/>
  <c r="D14" i="13"/>
  <c r="C14" i="13"/>
  <c r="D13" i="13"/>
  <c r="C13" i="13"/>
  <c r="E12" i="13"/>
  <c r="D12" i="13"/>
  <c r="C12" i="13"/>
  <c r="E11" i="13"/>
  <c r="E8" i="13" s="1"/>
  <c r="D11" i="13"/>
  <c r="C11" i="13"/>
  <c r="D10" i="13"/>
  <c r="C10" i="13"/>
  <c r="D9" i="13"/>
  <c r="C9" i="13"/>
  <c r="C8" i="13" s="1"/>
  <c r="C57" i="13" s="1"/>
  <c r="D8" i="13"/>
  <c r="E56" i="12"/>
  <c r="E55" i="12" s="1"/>
  <c r="D56" i="12"/>
  <c r="C56" i="12"/>
  <c r="C55" i="12" s="1"/>
  <c r="D55" i="12"/>
  <c r="E50" i="12"/>
  <c r="D50" i="12"/>
  <c r="C50" i="12"/>
  <c r="E45" i="12"/>
  <c r="D45" i="12"/>
  <c r="C45" i="12"/>
  <c r="E42" i="12"/>
  <c r="D42" i="12"/>
  <c r="C42" i="12"/>
  <c r="E36" i="12"/>
  <c r="D36" i="12"/>
  <c r="C36" i="12"/>
  <c r="E35" i="12"/>
  <c r="E34" i="12" s="1"/>
  <c r="D35" i="12"/>
  <c r="C35" i="12"/>
  <c r="C34" i="12" s="1"/>
  <c r="D34" i="12"/>
  <c r="E33" i="12"/>
  <c r="D33" i="12"/>
  <c r="C33" i="12"/>
  <c r="E32" i="12"/>
  <c r="D32" i="12"/>
  <c r="C32" i="12"/>
  <c r="E31" i="12"/>
  <c r="D31" i="12"/>
  <c r="C31" i="12"/>
  <c r="E30" i="12"/>
  <c r="D30" i="12"/>
  <c r="D29" i="12" s="1"/>
  <c r="C30" i="12"/>
  <c r="E29" i="12"/>
  <c r="C29" i="12"/>
  <c r="D28" i="12"/>
  <c r="C28" i="12"/>
  <c r="E27" i="12"/>
  <c r="D27" i="12"/>
  <c r="C27" i="12"/>
  <c r="E26" i="12"/>
  <c r="D26" i="12"/>
  <c r="C26" i="12"/>
  <c r="E25" i="12"/>
  <c r="D25" i="12"/>
  <c r="C25" i="12"/>
  <c r="E24" i="12"/>
  <c r="D24" i="12"/>
  <c r="D23" i="12" s="1"/>
  <c r="C24" i="12"/>
  <c r="E23" i="12"/>
  <c r="C23" i="12"/>
  <c r="E22" i="12"/>
  <c r="D22" i="12"/>
  <c r="C22" i="12"/>
  <c r="E21" i="12"/>
  <c r="D21" i="12"/>
  <c r="C21" i="12"/>
  <c r="E20" i="12"/>
  <c r="D20" i="12"/>
  <c r="D19" i="12" s="1"/>
  <c r="C20" i="12"/>
  <c r="E19" i="12"/>
  <c r="C19" i="12"/>
  <c r="E18" i="12"/>
  <c r="D18" i="12"/>
  <c r="D17" i="12" s="1"/>
  <c r="C18" i="12"/>
  <c r="E17" i="12"/>
  <c r="C17" i="12"/>
  <c r="D16" i="12"/>
  <c r="C16" i="12"/>
  <c r="E15" i="12"/>
  <c r="D15" i="12"/>
  <c r="C15" i="12"/>
  <c r="E14" i="12"/>
  <c r="D14" i="12"/>
  <c r="C14" i="12"/>
  <c r="D13" i="12"/>
  <c r="C13" i="12"/>
  <c r="E12" i="12"/>
  <c r="D12" i="12"/>
  <c r="C12" i="12"/>
  <c r="E11" i="12"/>
  <c r="E8" i="12" s="1"/>
  <c r="E57" i="12" s="1"/>
  <c r="D11" i="12"/>
  <c r="C11" i="12"/>
  <c r="D10" i="12"/>
  <c r="C10" i="12"/>
  <c r="D9" i="12"/>
  <c r="C9" i="12"/>
  <c r="C8" i="12" s="1"/>
  <c r="C57" i="12" s="1"/>
  <c r="D8" i="12"/>
  <c r="E55" i="11"/>
  <c r="D56" i="11"/>
  <c r="C56" i="11"/>
  <c r="D55" i="11"/>
  <c r="E50" i="11"/>
  <c r="D50" i="11"/>
  <c r="C50" i="11"/>
  <c r="E45" i="11"/>
  <c r="D45" i="11"/>
  <c r="C45" i="11"/>
  <c r="E42" i="11"/>
  <c r="D42" i="11"/>
  <c r="C42" i="11"/>
  <c r="E36" i="11"/>
  <c r="D36" i="11"/>
  <c r="C36" i="11"/>
  <c r="E35" i="11"/>
  <c r="D35" i="11"/>
  <c r="D34" i="11" s="1"/>
  <c r="C35" i="11"/>
  <c r="E34" i="11"/>
  <c r="C34" i="11"/>
  <c r="E33" i="11"/>
  <c r="D33" i="11"/>
  <c r="C33" i="11"/>
  <c r="E32" i="11"/>
  <c r="D32" i="11"/>
  <c r="C32" i="11"/>
  <c r="E31" i="11"/>
  <c r="D31" i="11"/>
  <c r="C31" i="11"/>
  <c r="E30" i="11"/>
  <c r="E29" i="11" s="1"/>
  <c r="D30" i="11"/>
  <c r="C30" i="11"/>
  <c r="D29" i="11"/>
  <c r="E28" i="11"/>
  <c r="D28" i="11"/>
  <c r="C28" i="11"/>
  <c r="E27" i="11"/>
  <c r="D27" i="11"/>
  <c r="C27" i="11"/>
  <c r="E26" i="11"/>
  <c r="D26" i="11"/>
  <c r="C26" i="11"/>
  <c r="E25" i="11"/>
  <c r="D25" i="11"/>
  <c r="C25" i="11"/>
  <c r="E24" i="11"/>
  <c r="E23" i="11" s="1"/>
  <c r="D24" i="11"/>
  <c r="C24" i="11"/>
  <c r="D23" i="11"/>
  <c r="E22" i="11"/>
  <c r="D22" i="11"/>
  <c r="C22" i="11"/>
  <c r="E21" i="11"/>
  <c r="D21" i="11"/>
  <c r="C21" i="11"/>
  <c r="E20" i="11"/>
  <c r="E19" i="11" s="1"/>
  <c r="D20" i="11"/>
  <c r="C20" i="11"/>
  <c r="D19" i="11"/>
  <c r="E18" i="11"/>
  <c r="E17" i="11" s="1"/>
  <c r="D18" i="11"/>
  <c r="C18" i="11"/>
  <c r="D17" i="11"/>
  <c r="D16" i="11"/>
  <c r="C16" i="11"/>
  <c r="D15" i="11"/>
  <c r="C15" i="11"/>
  <c r="E14" i="11"/>
  <c r="D14" i="11"/>
  <c r="C14" i="11"/>
  <c r="D13" i="11"/>
  <c r="C13" i="11"/>
  <c r="E12" i="11"/>
  <c r="D12" i="11"/>
  <c r="C12" i="11"/>
  <c r="E11" i="11"/>
  <c r="D11" i="11"/>
  <c r="C11" i="11"/>
  <c r="D10" i="11"/>
  <c r="C10" i="11"/>
  <c r="D9" i="11"/>
  <c r="D8" i="11" s="1"/>
  <c r="D57" i="11" s="1"/>
  <c r="C9" i="11"/>
  <c r="E8" i="11"/>
  <c r="C8" i="11"/>
  <c r="E22" i="10"/>
  <c r="E56" i="10"/>
  <c r="E55" i="10" s="1"/>
  <c r="E50" i="10"/>
  <c r="E45" i="10"/>
  <c r="E42" i="10"/>
  <c r="E36" i="10"/>
  <c r="E35" i="10"/>
  <c r="E34" i="10"/>
  <c r="E33" i="10"/>
  <c r="E31" i="10"/>
  <c r="E30" i="10"/>
  <c r="E27" i="10"/>
  <c r="E25" i="10"/>
  <c r="E24" i="10"/>
  <c r="E23" i="10" s="1"/>
  <c r="E19" i="10"/>
  <c r="E17" i="10"/>
  <c r="C8" i="10"/>
  <c r="E8" i="10"/>
  <c r="E56" i="9"/>
  <c r="E55" i="9" s="1"/>
  <c r="D56" i="9"/>
  <c r="D55" i="9" s="1"/>
  <c r="C56" i="9"/>
  <c r="E50" i="9"/>
  <c r="D50" i="9"/>
  <c r="C50" i="9"/>
  <c r="E45" i="9"/>
  <c r="D45" i="9"/>
  <c r="C45" i="9"/>
  <c r="E42" i="9"/>
  <c r="D42" i="9"/>
  <c r="C42" i="9"/>
  <c r="E36" i="9"/>
  <c r="D36" i="9"/>
  <c r="C36" i="9"/>
  <c r="E35" i="9"/>
  <c r="D35" i="9"/>
  <c r="D34" i="9" s="1"/>
  <c r="C35" i="9"/>
  <c r="C34" i="9" s="1"/>
  <c r="E34" i="9"/>
  <c r="E33" i="9"/>
  <c r="D33" i="9"/>
  <c r="C33" i="9"/>
  <c r="E32" i="9"/>
  <c r="D32" i="9"/>
  <c r="C32" i="9"/>
  <c r="E31" i="9"/>
  <c r="D31" i="9"/>
  <c r="C31" i="9"/>
  <c r="E30" i="9"/>
  <c r="E29" i="9" s="1"/>
  <c r="D30" i="9"/>
  <c r="D29" i="9" s="1"/>
  <c r="C30" i="9"/>
  <c r="E28" i="9"/>
  <c r="D28" i="9"/>
  <c r="C28" i="9"/>
  <c r="E27" i="9"/>
  <c r="D27" i="9"/>
  <c r="C27" i="9"/>
  <c r="E26" i="9"/>
  <c r="D26" i="9"/>
  <c r="C26" i="9"/>
  <c r="E25" i="9"/>
  <c r="D25" i="9"/>
  <c r="C25" i="9"/>
  <c r="E24" i="9"/>
  <c r="E23" i="9" s="1"/>
  <c r="D24" i="9"/>
  <c r="D23" i="9" s="1"/>
  <c r="C24" i="9"/>
  <c r="E22" i="9"/>
  <c r="D22" i="9"/>
  <c r="C22" i="9"/>
  <c r="E21" i="9"/>
  <c r="D21" i="9"/>
  <c r="C21" i="9"/>
  <c r="E20" i="9"/>
  <c r="E19" i="9" s="1"/>
  <c r="D20" i="9"/>
  <c r="D19" i="9" s="1"/>
  <c r="C20" i="9"/>
  <c r="E18" i="9"/>
  <c r="E17" i="9" s="1"/>
  <c r="D18" i="9"/>
  <c r="D17" i="9" s="1"/>
  <c r="C18" i="9"/>
  <c r="D16" i="9"/>
  <c r="C16" i="9"/>
  <c r="E15" i="9"/>
  <c r="D15" i="9"/>
  <c r="C15" i="9"/>
  <c r="E14" i="9"/>
  <c r="D14" i="9"/>
  <c r="C14" i="9"/>
  <c r="D13" i="9"/>
  <c r="C13" i="9"/>
  <c r="E12" i="9"/>
  <c r="D12" i="9"/>
  <c r="C12" i="9"/>
  <c r="E11" i="9"/>
  <c r="D11" i="9"/>
  <c r="C11" i="9"/>
  <c r="D10" i="9"/>
  <c r="C10" i="9"/>
  <c r="D9" i="9"/>
  <c r="D8" i="9" s="1"/>
  <c r="C9" i="9"/>
  <c r="E56" i="8"/>
  <c r="D56" i="8"/>
  <c r="D55" i="8" s="1"/>
  <c r="C56" i="8"/>
  <c r="C55" i="8" s="1"/>
  <c r="E55" i="8"/>
  <c r="E50" i="8"/>
  <c r="C50" i="8"/>
  <c r="D50" i="8"/>
  <c r="D45" i="8"/>
  <c r="E45" i="8"/>
  <c r="C45" i="8"/>
  <c r="E42" i="8"/>
  <c r="C42" i="8"/>
  <c r="D42" i="8"/>
  <c r="E36" i="8"/>
  <c r="C36" i="8"/>
  <c r="D36" i="8"/>
  <c r="E35" i="8"/>
  <c r="E34" i="8" s="1"/>
  <c r="D35" i="8"/>
  <c r="D34" i="8" s="1"/>
  <c r="C35" i="8"/>
  <c r="C34" i="8" s="1"/>
  <c r="E33" i="8"/>
  <c r="D33" i="8"/>
  <c r="C33" i="8"/>
  <c r="E32" i="8"/>
  <c r="D32" i="8"/>
  <c r="C32" i="8"/>
  <c r="E31" i="8"/>
  <c r="D31" i="8"/>
  <c r="C31" i="8"/>
  <c r="E30" i="8"/>
  <c r="D30" i="8"/>
  <c r="D29" i="8" s="1"/>
  <c r="C30" i="8"/>
  <c r="C29" i="8" s="1"/>
  <c r="E29" i="8"/>
  <c r="E28" i="8"/>
  <c r="D28" i="8"/>
  <c r="C28" i="8"/>
  <c r="E27" i="8"/>
  <c r="D27" i="8"/>
  <c r="C27" i="8"/>
  <c r="E26" i="8"/>
  <c r="D26" i="8"/>
  <c r="C26" i="8"/>
  <c r="E25" i="8"/>
  <c r="D25" i="8"/>
  <c r="C25" i="8"/>
  <c r="E24" i="8"/>
  <c r="D24" i="8"/>
  <c r="D23" i="8" s="1"/>
  <c r="C24" i="8"/>
  <c r="E23" i="8"/>
  <c r="C23" i="8"/>
  <c r="E22" i="8"/>
  <c r="D22" i="8"/>
  <c r="C22" i="8"/>
  <c r="E21" i="8"/>
  <c r="D21" i="8"/>
  <c r="C21" i="8"/>
  <c r="E20" i="8"/>
  <c r="D20" i="8"/>
  <c r="D19" i="8" s="1"/>
  <c r="C20" i="8"/>
  <c r="C19" i="8" s="1"/>
  <c r="E19" i="8"/>
  <c r="E18" i="8"/>
  <c r="D18" i="8"/>
  <c r="D17" i="8" s="1"/>
  <c r="C18" i="8"/>
  <c r="C17" i="8" s="1"/>
  <c r="E17" i="8"/>
  <c r="D16" i="8"/>
  <c r="C16" i="8"/>
  <c r="E15" i="8"/>
  <c r="D15" i="8"/>
  <c r="C15" i="8"/>
  <c r="E14" i="8"/>
  <c r="D14" i="8"/>
  <c r="C14" i="8"/>
  <c r="E13" i="8"/>
  <c r="D13" i="8"/>
  <c r="C13" i="8"/>
  <c r="E12" i="8"/>
  <c r="D12" i="8"/>
  <c r="C12" i="8"/>
  <c r="E11" i="8"/>
  <c r="D11" i="8"/>
  <c r="C11" i="8"/>
  <c r="D10" i="8"/>
  <c r="C10" i="8"/>
  <c r="D9" i="8"/>
  <c r="D8" i="8" s="1"/>
  <c r="C9" i="8"/>
  <c r="E57" i="14" l="1"/>
  <c r="C57" i="14"/>
  <c r="E57" i="13"/>
  <c r="D57" i="13"/>
  <c r="D57" i="12"/>
  <c r="E57" i="11"/>
  <c r="C17" i="11"/>
  <c r="C19" i="11"/>
  <c r="C57" i="11" s="1"/>
  <c r="C23" i="11"/>
  <c r="C29" i="11"/>
  <c r="C55" i="11"/>
  <c r="D57" i="9"/>
  <c r="E8" i="8"/>
  <c r="C8" i="9"/>
  <c r="E8" i="9"/>
  <c r="E57" i="9" s="1"/>
  <c r="D8" i="10"/>
  <c r="E29" i="10"/>
  <c r="E57" i="10"/>
  <c r="C17" i="9"/>
  <c r="C19" i="9"/>
  <c r="C23" i="9"/>
  <c r="C29" i="9"/>
  <c r="C55" i="9"/>
  <c r="E57" i="8"/>
  <c r="C8" i="8"/>
  <c r="C57" i="8" s="1"/>
  <c r="D57" i="8"/>
  <c r="C57" i="9" l="1"/>
  <c r="H56" i="7"/>
  <c r="G56" i="7"/>
  <c r="K55" i="7"/>
  <c r="J55" i="7"/>
  <c r="F55" i="7"/>
  <c r="E55" i="7"/>
  <c r="D55" i="7"/>
  <c r="C55" i="7"/>
  <c r="H54" i="7"/>
  <c r="G54" i="7"/>
  <c r="H53" i="7"/>
  <c r="G53" i="7"/>
  <c r="H52" i="7"/>
  <c r="G52" i="7"/>
  <c r="H51" i="7"/>
  <c r="G51" i="7"/>
  <c r="K50" i="7"/>
  <c r="J50" i="7"/>
  <c r="F50" i="7"/>
  <c r="E50" i="7"/>
  <c r="D50" i="7"/>
  <c r="H49" i="7"/>
  <c r="G49" i="7"/>
  <c r="H48" i="7"/>
  <c r="G48" i="7"/>
  <c r="H47" i="7"/>
  <c r="G47" i="7"/>
  <c r="H46" i="7"/>
  <c r="G46" i="7"/>
  <c r="K45" i="7"/>
  <c r="J45" i="7"/>
  <c r="F45" i="7"/>
  <c r="E45" i="7"/>
  <c r="D45" i="7"/>
  <c r="C45" i="7"/>
  <c r="H44" i="7"/>
  <c r="G44" i="7"/>
  <c r="H43" i="7"/>
  <c r="G43" i="7"/>
  <c r="K42" i="7"/>
  <c r="J42" i="7"/>
  <c r="F42" i="7"/>
  <c r="E42" i="7"/>
  <c r="D42" i="7"/>
  <c r="C42" i="7"/>
  <c r="G41" i="7"/>
  <c r="E41" i="7"/>
  <c r="H40" i="7"/>
  <c r="G40" i="7"/>
  <c r="H39" i="7"/>
  <c r="G39" i="7"/>
  <c r="H38" i="7"/>
  <c r="G38" i="7"/>
  <c r="H37" i="7"/>
  <c r="G37" i="7"/>
  <c r="K36" i="7"/>
  <c r="J36" i="7"/>
  <c r="F36" i="7"/>
  <c r="D36" i="7"/>
  <c r="C36" i="7"/>
  <c r="H33" i="7"/>
  <c r="G33" i="7"/>
  <c r="H32" i="7"/>
  <c r="G32" i="7"/>
  <c r="H31" i="7"/>
  <c r="G31" i="7"/>
  <c r="H30" i="7"/>
  <c r="G30" i="7"/>
  <c r="K29" i="7"/>
  <c r="J29" i="7"/>
  <c r="F29" i="7"/>
  <c r="E29" i="7"/>
  <c r="D29" i="7"/>
  <c r="C29" i="7"/>
  <c r="H28" i="7"/>
  <c r="G28" i="7"/>
  <c r="H27" i="7"/>
  <c r="G27" i="7"/>
  <c r="H26" i="7"/>
  <c r="G26" i="7"/>
  <c r="H25" i="7"/>
  <c r="G25" i="7"/>
  <c r="H24" i="7"/>
  <c r="G24" i="7"/>
  <c r="K23" i="7"/>
  <c r="J23" i="7"/>
  <c r="F23" i="7"/>
  <c r="E23" i="7"/>
  <c r="D23" i="7"/>
  <c r="C23" i="7"/>
  <c r="H22" i="7"/>
  <c r="G22" i="7"/>
  <c r="H21" i="7"/>
  <c r="G21" i="7"/>
  <c r="H20" i="7"/>
  <c r="G20" i="7"/>
  <c r="K19" i="7"/>
  <c r="J19" i="7"/>
  <c r="F19" i="7"/>
  <c r="E19" i="7"/>
  <c r="D19" i="7"/>
  <c r="C19" i="7"/>
  <c r="H18" i="7"/>
  <c r="G18" i="7"/>
  <c r="G17" i="7" s="1"/>
  <c r="K17" i="7"/>
  <c r="J17" i="7"/>
  <c r="H17" i="7"/>
  <c r="F17" i="7"/>
  <c r="E17" i="7"/>
  <c r="D17" i="7"/>
  <c r="C17" i="7"/>
  <c r="H16" i="7"/>
  <c r="G16" i="7"/>
  <c r="H14" i="7"/>
  <c r="G14" i="7"/>
  <c r="H13" i="7"/>
  <c r="G13" i="7"/>
  <c r="H12" i="7"/>
  <c r="G12" i="7"/>
  <c r="H11" i="7"/>
  <c r="G11" i="7"/>
  <c r="H10" i="7"/>
  <c r="G10" i="7"/>
  <c r="H9" i="7"/>
  <c r="H8" i="7" s="1"/>
  <c r="G9" i="7"/>
  <c r="K8" i="7"/>
  <c r="J8" i="7"/>
  <c r="F8" i="7"/>
  <c r="E8" i="7"/>
  <c r="D8" i="7"/>
  <c r="D57" i="7" s="1"/>
  <c r="C8" i="7"/>
  <c r="G36" i="7" l="1"/>
  <c r="H41" i="7"/>
  <c r="G19" i="7"/>
  <c r="G8" i="7"/>
  <c r="C57" i="7"/>
  <c r="K57" i="7"/>
  <c r="H29" i="7"/>
  <c r="H45" i="7"/>
  <c r="H50" i="7"/>
  <c r="H55" i="7"/>
  <c r="F57" i="7"/>
  <c r="I55" i="7" s="1"/>
  <c r="J57" i="7"/>
  <c r="H19" i="7"/>
  <c r="G29" i="7"/>
  <c r="H42" i="7"/>
  <c r="G50" i="7"/>
  <c r="G55" i="7"/>
  <c r="I16" i="7"/>
  <c r="I33" i="7"/>
  <c r="I24" i="7"/>
  <c r="I23" i="7"/>
  <c r="H23" i="7"/>
  <c r="G23" i="7"/>
  <c r="E36" i="7"/>
  <c r="E57" i="7" s="1"/>
  <c r="G42" i="7"/>
  <c r="G45" i="7"/>
  <c r="I45" i="7" l="1"/>
  <c r="I42" i="7"/>
  <c r="I19" i="7"/>
  <c r="I28" i="7"/>
  <c r="I11" i="7"/>
  <c r="I22" i="7"/>
  <c r="G57" i="7"/>
  <c r="I27" i="7"/>
  <c r="I32" i="7"/>
  <c r="I39" i="7"/>
  <c r="I41" i="7"/>
  <c r="I47" i="7"/>
  <c r="I51" i="7"/>
  <c r="I56" i="7"/>
  <c r="I10" i="7"/>
  <c r="I18" i="7"/>
  <c r="I17" i="7" s="1"/>
  <c r="I38" i="7"/>
  <c r="I46" i="7"/>
  <c r="I50" i="7"/>
  <c r="I54" i="7"/>
  <c r="I12" i="7"/>
  <c r="I21" i="7"/>
  <c r="I26" i="7"/>
  <c r="I31" i="7"/>
  <c r="I36" i="7"/>
  <c r="I9" i="7"/>
  <c r="I13" i="7"/>
  <c r="I20" i="7"/>
  <c r="I25" i="7"/>
  <c r="I30" i="7"/>
  <c r="I37" i="7"/>
  <c r="I40" i="7"/>
  <c r="I44" i="7"/>
  <c r="I49" i="7"/>
  <c r="I53" i="7"/>
  <c r="I8" i="7"/>
  <c r="I14" i="7"/>
  <c r="I29" i="7"/>
  <c r="I43" i="7"/>
  <c r="I48" i="7"/>
  <c r="I52" i="7"/>
  <c r="H36" i="7"/>
  <c r="H57" i="7" s="1"/>
  <c r="K55" i="2" l="1"/>
  <c r="J55" i="2"/>
  <c r="K50" i="2"/>
  <c r="J50" i="2"/>
  <c r="K45" i="2"/>
  <c r="J45" i="2"/>
  <c r="K42" i="2"/>
  <c r="J42" i="2"/>
  <c r="K36" i="2"/>
  <c r="J36" i="2"/>
  <c r="K34" i="2"/>
  <c r="J34" i="2"/>
  <c r="K29" i="2"/>
  <c r="J29" i="2"/>
  <c r="K23" i="2"/>
  <c r="J23" i="2"/>
  <c r="K19" i="2"/>
  <c r="J19" i="2"/>
  <c r="K17" i="2"/>
  <c r="J17" i="2"/>
  <c r="K8" i="2"/>
  <c r="J8" i="2"/>
  <c r="F55" i="2"/>
  <c r="D55" i="2"/>
  <c r="E55" i="2"/>
  <c r="E50" i="2"/>
  <c r="F50" i="2"/>
  <c r="D50" i="2"/>
  <c r="F45" i="2"/>
  <c r="D45" i="2"/>
  <c r="E45" i="2"/>
  <c r="E42" i="2"/>
  <c r="F42" i="2"/>
  <c r="D42" i="2"/>
  <c r="E36" i="2"/>
  <c r="F36" i="2"/>
  <c r="D36" i="2"/>
  <c r="E34" i="2"/>
  <c r="F34" i="2"/>
  <c r="D34" i="2"/>
  <c r="F29" i="2"/>
  <c r="D29" i="2"/>
  <c r="E29" i="2"/>
  <c r="F23" i="2"/>
  <c r="D23" i="2"/>
  <c r="E23" i="2"/>
  <c r="F19" i="2"/>
  <c r="D19" i="2"/>
  <c r="E19" i="2"/>
  <c r="F17" i="2"/>
  <c r="D17" i="2"/>
  <c r="E17" i="2"/>
  <c r="E8" i="2"/>
  <c r="F8" i="2"/>
  <c r="D8" i="2"/>
  <c r="G40" i="5"/>
  <c r="H40" i="5"/>
  <c r="G41" i="5"/>
  <c r="H41" i="5"/>
  <c r="H56" i="5"/>
  <c r="G56" i="5"/>
  <c r="K55" i="5"/>
  <c r="J55" i="5"/>
  <c r="F55" i="5"/>
  <c r="E55" i="5"/>
  <c r="D55" i="5"/>
  <c r="C55" i="5"/>
  <c r="H54" i="5"/>
  <c r="G54" i="5"/>
  <c r="H53" i="5"/>
  <c r="G53" i="5"/>
  <c r="H52" i="5"/>
  <c r="G52" i="5"/>
  <c r="H51" i="5"/>
  <c r="G51" i="5"/>
  <c r="K50" i="5"/>
  <c r="J50" i="5"/>
  <c r="F50" i="5"/>
  <c r="H50" i="5" s="1"/>
  <c r="E50" i="5"/>
  <c r="D50" i="5"/>
  <c r="C50" i="5"/>
  <c r="H49" i="5"/>
  <c r="G49" i="5"/>
  <c r="H48" i="5"/>
  <c r="G48" i="5"/>
  <c r="H47" i="5"/>
  <c r="G47" i="5"/>
  <c r="H46" i="5"/>
  <c r="G46" i="5"/>
  <c r="K45" i="5"/>
  <c r="J45" i="5"/>
  <c r="F45" i="5"/>
  <c r="H45" i="5" s="1"/>
  <c r="E45" i="5"/>
  <c r="D45" i="5"/>
  <c r="C45" i="5"/>
  <c r="H44" i="5"/>
  <c r="G44" i="5"/>
  <c r="H43" i="5"/>
  <c r="G43" i="5"/>
  <c r="K42" i="5"/>
  <c r="J42" i="5"/>
  <c r="F42" i="5"/>
  <c r="H42" i="5" s="1"/>
  <c r="E42" i="5"/>
  <c r="D42" i="5"/>
  <c r="C42" i="5"/>
  <c r="G42" i="5" s="1"/>
  <c r="H39" i="5"/>
  <c r="G39" i="5"/>
  <c r="H38" i="5"/>
  <c r="G38" i="5"/>
  <c r="H37" i="5"/>
  <c r="G37" i="5"/>
  <c r="K36" i="5"/>
  <c r="J36" i="5"/>
  <c r="F36" i="5"/>
  <c r="H36" i="5" s="1"/>
  <c r="E36" i="5"/>
  <c r="D36" i="5"/>
  <c r="C36" i="5"/>
  <c r="I35" i="5"/>
  <c r="H35" i="5"/>
  <c r="H34" i="5" s="1"/>
  <c r="G35" i="5"/>
  <c r="K34" i="5"/>
  <c r="J34" i="5"/>
  <c r="I34" i="5"/>
  <c r="G34" i="5"/>
  <c r="F34" i="5"/>
  <c r="E34" i="5"/>
  <c r="D34" i="5"/>
  <c r="C34" i="5"/>
  <c r="H33" i="5"/>
  <c r="G33" i="5"/>
  <c r="H32" i="5"/>
  <c r="G32" i="5"/>
  <c r="H31" i="5"/>
  <c r="G31" i="5"/>
  <c r="H30" i="5"/>
  <c r="G30" i="5"/>
  <c r="K29" i="5"/>
  <c r="J29" i="5"/>
  <c r="F29" i="5"/>
  <c r="H29" i="5" s="1"/>
  <c r="E29" i="5"/>
  <c r="D29" i="5"/>
  <c r="C29" i="5"/>
  <c r="H28" i="5"/>
  <c r="G28" i="5"/>
  <c r="H27" i="5"/>
  <c r="G27" i="5"/>
  <c r="H26" i="5"/>
  <c r="G26" i="5"/>
  <c r="H25" i="5"/>
  <c r="G25" i="5"/>
  <c r="H24" i="5"/>
  <c r="G24" i="5"/>
  <c r="K23" i="5"/>
  <c r="J23" i="5"/>
  <c r="F23" i="5"/>
  <c r="E23" i="5"/>
  <c r="D23" i="5"/>
  <c r="C23" i="5"/>
  <c r="K19" i="5"/>
  <c r="J19" i="5"/>
  <c r="F19" i="5"/>
  <c r="H19" i="5" s="1"/>
  <c r="E19" i="5"/>
  <c r="D19" i="5"/>
  <c r="C19" i="5"/>
  <c r="G19" i="5" s="1"/>
  <c r="H18" i="5"/>
  <c r="H17" i="5" s="1"/>
  <c r="G18" i="5"/>
  <c r="K17" i="5"/>
  <c r="J17" i="5"/>
  <c r="G17" i="5"/>
  <c r="F17" i="5"/>
  <c r="E17" i="5"/>
  <c r="D17" i="5"/>
  <c r="C17" i="5"/>
  <c r="H16" i="5"/>
  <c r="G16" i="5"/>
  <c r="H15" i="5"/>
  <c r="G15" i="5"/>
  <c r="H13" i="5"/>
  <c r="G13" i="5"/>
  <c r="H12" i="5"/>
  <c r="G12" i="5"/>
  <c r="H11" i="5"/>
  <c r="G11" i="5"/>
  <c r="H10" i="5"/>
  <c r="G10" i="5"/>
  <c r="H9" i="5"/>
  <c r="H8" i="5" s="1"/>
  <c r="G9" i="5"/>
  <c r="K8" i="5"/>
  <c r="K57" i="5" s="1"/>
  <c r="J8" i="5"/>
  <c r="J57" i="5" s="1"/>
  <c r="G8" i="5"/>
  <c r="F8" i="5"/>
  <c r="E8" i="5"/>
  <c r="E57" i="5" s="1"/>
  <c r="D8" i="5"/>
  <c r="C8" i="5"/>
  <c r="C57" i="5" s="1"/>
  <c r="G50" i="5" l="1"/>
  <c r="D57" i="5"/>
  <c r="F57" i="5"/>
  <c r="I37" i="5" s="1"/>
  <c r="G36" i="5"/>
  <c r="G57" i="5"/>
  <c r="H55" i="5"/>
  <c r="G23" i="5"/>
  <c r="G29" i="5"/>
  <c r="G45" i="5"/>
  <c r="G55" i="5"/>
  <c r="H23" i="5"/>
  <c r="H57" i="5" s="1"/>
  <c r="I9" i="2"/>
  <c r="I10" i="2"/>
  <c r="I11" i="2"/>
  <c r="I12" i="2"/>
  <c r="I13" i="2"/>
  <c r="I14" i="2"/>
  <c r="I15" i="2"/>
  <c r="I35" i="4"/>
  <c r="K34" i="4"/>
  <c r="J34" i="4"/>
  <c r="F34" i="4"/>
  <c r="I34" i="4" s="1"/>
  <c r="E34" i="4"/>
  <c r="D34" i="4"/>
  <c r="C34" i="4"/>
  <c r="K19" i="4"/>
  <c r="J19" i="4"/>
  <c r="D19" i="4"/>
  <c r="E19" i="4"/>
  <c r="F19" i="4"/>
  <c r="C19" i="4"/>
  <c r="H35" i="3"/>
  <c r="H34" i="3" s="1"/>
  <c r="G35" i="3"/>
  <c r="G34" i="3" s="1"/>
  <c r="K34" i="3"/>
  <c r="J34" i="3"/>
  <c r="F34" i="3"/>
  <c r="E34" i="3"/>
  <c r="D34" i="3"/>
  <c r="C34" i="3"/>
  <c r="K19" i="3"/>
  <c r="J19" i="3"/>
  <c r="D19" i="3"/>
  <c r="E19" i="3"/>
  <c r="F19" i="3"/>
  <c r="C19" i="3"/>
  <c r="H22" i="3"/>
  <c r="G22" i="3"/>
  <c r="H21" i="3"/>
  <c r="G21" i="3"/>
  <c r="H20" i="3"/>
  <c r="G20" i="3"/>
  <c r="I14" i="3"/>
  <c r="G14" i="3"/>
  <c r="H14" i="3"/>
  <c r="I28" i="5" l="1"/>
  <c r="I55" i="5"/>
  <c r="I41" i="5"/>
  <c r="I40" i="5"/>
  <c r="I11" i="5"/>
  <c r="I15" i="5"/>
  <c r="I12" i="5"/>
  <c r="I46" i="5"/>
  <c r="I25" i="5"/>
  <c r="I47" i="5"/>
  <c r="I44" i="5"/>
  <c r="I8" i="5"/>
  <c r="I24" i="5"/>
  <c r="I36" i="5"/>
  <c r="I54" i="5"/>
  <c r="I16" i="5"/>
  <c r="I31" i="5"/>
  <c r="I51" i="5"/>
  <c r="I38" i="5"/>
  <c r="I52" i="5"/>
  <c r="I45" i="5"/>
  <c r="I29" i="5"/>
  <c r="I23" i="5"/>
  <c r="I10" i="5"/>
  <c r="I19" i="5"/>
  <c r="I26" i="5"/>
  <c r="I30" i="5"/>
  <c r="I50" i="5"/>
  <c r="I9" i="5"/>
  <c r="I13" i="5"/>
  <c r="I18" i="5"/>
  <c r="I17" i="5" s="1"/>
  <c r="I27" i="5"/>
  <c r="I33" i="5"/>
  <c r="I39" i="5"/>
  <c r="I43" i="5"/>
  <c r="I49" i="5"/>
  <c r="I53" i="5"/>
  <c r="I32" i="5"/>
  <c r="I42" i="5"/>
  <c r="I48" i="5"/>
  <c r="I56" i="5"/>
  <c r="H35" i="4"/>
  <c r="H34" i="4" s="1"/>
  <c r="G35" i="4"/>
  <c r="G34" i="4" s="1"/>
  <c r="H56" i="4"/>
  <c r="G56" i="4"/>
  <c r="K55" i="4"/>
  <c r="J55" i="4"/>
  <c r="F55" i="4"/>
  <c r="E55" i="4"/>
  <c r="D55" i="4"/>
  <c r="C55" i="4"/>
  <c r="H54" i="4"/>
  <c r="G54" i="4"/>
  <c r="H53" i="4"/>
  <c r="G53" i="4"/>
  <c r="H52" i="4"/>
  <c r="G52" i="4"/>
  <c r="H51" i="4"/>
  <c r="G51" i="4"/>
  <c r="K50" i="4"/>
  <c r="J50" i="4"/>
  <c r="F50" i="4"/>
  <c r="E50" i="4"/>
  <c r="D50" i="4"/>
  <c r="C50" i="4"/>
  <c r="H49" i="4"/>
  <c r="G49" i="4"/>
  <c r="H48" i="4"/>
  <c r="G48" i="4"/>
  <c r="H47" i="4"/>
  <c r="G47" i="4"/>
  <c r="H46" i="4"/>
  <c r="G46" i="4"/>
  <c r="K45" i="4"/>
  <c r="J45" i="4"/>
  <c r="F45" i="4"/>
  <c r="E45" i="4"/>
  <c r="D45" i="4"/>
  <c r="C45" i="4"/>
  <c r="H44" i="4"/>
  <c r="G44" i="4"/>
  <c r="H43" i="4"/>
  <c r="G43" i="4"/>
  <c r="K42" i="4"/>
  <c r="J42" i="4"/>
  <c r="F42" i="4"/>
  <c r="E42" i="4"/>
  <c r="D42" i="4"/>
  <c r="C42" i="4"/>
  <c r="H41" i="4"/>
  <c r="G41" i="4"/>
  <c r="H40" i="4"/>
  <c r="G40" i="4"/>
  <c r="H39" i="4"/>
  <c r="G39" i="4"/>
  <c r="H38" i="4"/>
  <c r="G38" i="4"/>
  <c r="H37" i="4"/>
  <c r="G37" i="4"/>
  <c r="K36" i="4"/>
  <c r="J36" i="4"/>
  <c r="F36" i="4"/>
  <c r="E36" i="4"/>
  <c r="D36" i="4"/>
  <c r="C36" i="4"/>
  <c r="H33" i="4"/>
  <c r="G33" i="4"/>
  <c r="H32" i="4"/>
  <c r="G32" i="4"/>
  <c r="H31" i="4"/>
  <c r="G31" i="4"/>
  <c r="H30" i="4"/>
  <c r="G30" i="4"/>
  <c r="K29" i="4"/>
  <c r="J29" i="4"/>
  <c r="F29" i="4"/>
  <c r="E29" i="4"/>
  <c r="D29" i="4"/>
  <c r="C29" i="4"/>
  <c r="H28" i="4"/>
  <c r="G28" i="4"/>
  <c r="H27" i="4"/>
  <c r="G27" i="4"/>
  <c r="H26" i="4"/>
  <c r="G26" i="4"/>
  <c r="H25" i="4"/>
  <c r="G25" i="4"/>
  <c r="H24" i="4"/>
  <c r="G24" i="4"/>
  <c r="K23" i="4"/>
  <c r="J23" i="4"/>
  <c r="F23" i="4"/>
  <c r="E23" i="4"/>
  <c r="D23" i="4"/>
  <c r="C23" i="4"/>
  <c r="H18" i="4"/>
  <c r="G18" i="4"/>
  <c r="G17" i="4" s="1"/>
  <c r="K17" i="4"/>
  <c r="J17" i="4"/>
  <c r="H17" i="4"/>
  <c r="F17" i="4"/>
  <c r="E17" i="4"/>
  <c r="D17" i="4"/>
  <c r="C17" i="4"/>
  <c r="H16" i="4"/>
  <c r="G16" i="4"/>
  <c r="H15" i="4"/>
  <c r="G15" i="4"/>
  <c r="H13" i="4"/>
  <c r="G13" i="4"/>
  <c r="H12" i="4"/>
  <c r="G12" i="4"/>
  <c r="H11" i="4"/>
  <c r="G11" i="4"/>
  <c r="H10" i="4"/>
  <c r="G10" i="4"/>
  <c r="H9" i="4"/>
  <c r="G9" i="4"/>
  <c r="K8" i="4"/>
  <c r="J8" i="4"/>
  <c r="F8" i="4"/>
  <c r="E8" i="4"/>
  <c r="D8" i="4"/>
  <c r="C8" i="4"/>
  <c r="J57" i="4" l="1"/>
  <c r="G19" i="4"/>
  <c r="D57" i="4"/>
  <c r="F57" i="4"/>
  <c r="I56" i="4" s="1"/>
  <c r="K57" i="4"/>
  <c r="C57" i="4"/>
  <c r="E57" i="4"/>
  <c r="G8" i="4"/>
  <c r="G23" i="4"/>
  <c r="G42" i="4"/>
  <c r="H19" i="4"/>
  <c r="H29" i="4"/>
  <c r="H50" i="4"/>
  <c r="H8" i="4"/>
  <c r="H23" i="4"/>
  <c r="G29" i="4"/>
  <c r="H42" i="4"/>
  <c r="G50" i="4"/>
  <c r="I54" i="4"/>
  <c r="I48" i="4"/>
  <c r="I44" i="4"/>
  <c r="I39" i="4"/>
  <c r="I33" i="4"/>
  <c r="I27" i="4"/>
  <c r="I15" i="4"/>
  <c r="I10" i="4"/>
  <c r="I11" i="4"/>
  <c r="I53" i="4"/>
  <c r="I50" i="4"/>
  <c r="I47" i="4"/>
  <c r="I42" i="4"/>
  <c r="I38" i="4"/>
  <c r="I30" i="4"/>
  <c r="I28" i="4"/>
  <c r="I24" i="4"/>
  <c r="I19" i="4"/>
  <c r="I16" i="4"/>
  <c r="I36" i="4"/>
  <c r="I45" i="4"/>
  <c r="H36" i="4"/>
  <c r="H45" i="4"/>
  <c r="H55" i="4"/>
  <c r="G36" i="4"/>
  <c r="G45" i="4"/>
  <c r="G55" i="4"/>
  <c r="H56" i="3"/>
  <c r="G56" i="3"/>
  <c r="K55" i="3"/>
  <c r="J55" i="3"/>
  <c r="F55" i="3"/>
  <c r="E55" i="3"/>
  <c r="D55" i="3"/>
  <c r="C55" i="3"/>
  <c r="H54" i="3"/>
  <c r="G54" i="3"/>
  <c r="H53" i="3"/>
  <c r="G53" i="3"/>
  <c r="H52" i="3"/>
  <c r="G52" i="3"/>
  <c r="H51" i="3"/>
  <c r="G51" i="3"/>
  <c r="K50" i="3"/>
  <c r="J50" i="3"/>
  <c r="F50" i="3"/>
  <c r="E50" i="3"/>
  <c r="D50" i="3"/>
  <c r="H49" i="3"/>
  <c r="G49" i="3"/>
  <c r="H48" i="3"/>
  <c r="G48" i="3"/>
  <c r="H47" i="3"/>
  <c r="G47" i="3"/>
  <c r="H46" i="3"/>
  <c r="G46" i="3"/>
  <c r="K45" i="3"/>
  <c r="J45" i="3"/>
  <c r="F45" i="3"/>
  <c r="E45" i="3"/>
  <c r="D45" i="3"/>
  <c r="C45" i="3"/>
  <c r="H44" i="3"/>
  <c r="D44" i="3"/>
  <c r="D42" i="3" s="1"/>
  <c r="C44" i="3"/>
  <c r="G44" i="3" s="1"/>
  <c r="H43" i="3"/>
  <c r="G43" i="3"/>
  <c r="K42" i="3"/>
  <c r="J42" i="3"/>
  <c r="F42" i="3"/>
  <c r="E42" i="3"/>
  <c r="C42" i="3"/>
  <c r="H41" i="3"/>
  <c r="G41" i="3"/>
  <c r="H40" i="3"/>
  <c r="G40" i="3"/>
  <c r="H39" i="3"/>
  <c r="G39" i="3"/>
  <c r="H38" i="3"/>
  <c r="G38" i="3"/>
  <c r="H37" i="3"/>
  <c r="G37" i="3"/>
  <c r="K36" i="3"/>
  <c r="J36" i="3"/>
  <c r="F36" i="3"/>
  <c r="E36" i="3"/>
  <c r="D36" i="3"/>
  <c r="C36" i="3"/>
  <c r="H33" i="3"/>
  <c r="G33" i="3"/>
  <c r="H32" i="3"/>
  <c r="G32" i="3"/>
  <c r="H31" i="3"/>
  <c r="G31" i="3"/>
  <c r="H30" i="3"/>
  <c r="G30" i="3"/>
  <c r="K29" i="3"/>
  <c r="J29" i="3"/>
  <c r="F29" i="3"/>
  <c r="E29" i="3"/>
  <c r="D29" i="3"/>
  <c r="C29" i="3"/>
  <c r="H28" i="3"/>
  <c r="G28" i="3"/>
  <c r="H27" i="3"/>
  <c r="G27" i="3"/>
  <c r="H26" i="3"/>
  <c r="G26" i="3"/>
  <c r="H25" i="3"/>
  <c r="G25" i="3"/>
  <c r="H24" i="3"/>
  <c r="G24" i="3"/>
  <c r="K23" i="3"/>
  <c r="J23" i="3"/>
  <c r="F23" i="3"/>
  <c r="E23" i="3"/>
  <c r="D23" i="3"/>
  <c r="C23" i="3"/>
  <c r="H18" i="3"/>
  <c r="H17" i="3" s="1"/>
  <c r="G18" i="3"/>
  <c r="G17" i="3" s="1"/>
  <c r="K17" i="3"/>
  <c r="J17" i="3"/>
  <c r="F17" i="3"/>
  <c r="E17" i="3"/>
  <c r="D17" i="3"/>
  <c r="C17" i="3"/>
  <c r="H16" i="3"/>
  <c r="G16" i="3"/>
  <c r="H15" i="3"/>
  <c r="G15" i="3"/>
  <c r="H13" i="3"/>
  <c r="G13" i="3"/>
  <c r="H12" i="3"/>
  <c r="G12" i="3"/>
  <c r="H11" i="3"/>
  <c r="G11" i="3"/>
  <c r="H10" i="3"/>
  <c r="G10" i="3"/>
  <c r="H9" i="3"/>
  <c r="H8" i="3" s="1"/>
  <c r="G9" i="3"/>
  <c r="K8" i="3"/>
  <c r="J8" i="3"/>
  <c r="F8" i="3"/>
  <c r="E8" i="3"/>
  <c r="D8" i="3"/>
  <c r="C8" i="3"/>
  <c r="I55" i="4" l="1"/>
  <c r="I9" i="4"/>
  <c r="I18" i="4"/>
  <c r="I17" i="4" s="1"/>
  <c r="I23" i="4"/>
  <c r="I26" i="4"/>
  <c r="I29" i="4"/>
  <c r="I32" i="4"/>
  <c r="I41" i="4"/>
  <c r="I43" i="4"/>
  <c r="I49" i="4"/>
  <c r="I51" i="4"/>
  <c r="I8" i="4"/>
  <c r="I13" i="4"/>
  <c r="I12" i="4"/>
  <c r="I25" i="4"/>
  <c r="I31" i="4"/>
  <c r="I37" i="4"/>
  <c r="I40" i="4"/>
  <c r="I46" i="4"/>
  <c r="I52" i="4"/>
  <c r="H57" i="4"/>
  <c r="D57" i="3"/>
  <c r="F57" i="3"/>
  <c r="K57" i="3"/>
  <c r="C57" i="3"/>
  <c r="E57" i="3"/>
  <c r="J57" i="3"/>
  <c r="I21" i="3"/>
  <c r="I22" i="3"/>
  <c r="I20" i="3"/>
  <c r="G55" i="3"/>
  <c r="G36" i="3"/>
  <c r="H42" i="3"/>
  <c r="H45" i="3"/>
  <c r="G8" i="3"/>
  <c r="H29" i="3"/>
  <c r="H36" i="3"/>
  <c r="H50" i="3"/>
  <c r="H55" i="3"/>
  <c r="G57" i="4"/>
  <c r="I54" i="3"/>
  <c r="I40" i="3"/>
  <c r="I33" i="3"/>
  <c r="I53" i="3"/>
  <c r="I44" i="3"/>
  <c r="I38" i="3"/>
  <c r="I26" i="3"/>
  <c r="I13" i="3"/>
  <c r="I15" i="3"/>
  <c r="H19" i="3"/>
  <c r="H23" i="3"/>
  <c r="G19" i="3"/>
  <c r="G23" i="3"/>
  <c r="G29" i="3"/>
  <c r="G42" i="3"/>
  <c r="G45" i="3"/>
  <c r="G50" i="3"/>
  <c r="I19" i="3" l="1"/>
  <c r="I35" i="3"/>
  <c r="I34" i="3"/>
  <c r="I50" i="3"/>
  <c r="I45" i="3"/>
  <c r="I42" i="3"/>
  <c r="I29" i="3"/>
  <c r="I8" i="3"/>
  <c r="I9" i="3"/>
  <c r="I18" i="3"/>
  <c r="I17" i="3" s="1"/>
  <c r="I30" i="3"/>
  <c r="I41" i="3"/>
  <c r="I48" i="3"/>
  <c r="I27" i="3"/>
  <c r="I37" i="3"/>
  <c r="I49" i="3"/>
  <c r="I56" i="3"/>
  <c r="I23" i="3"/>
  <c r="I12" i="3"/>
  <c r="I25" i="3"/>
  <c r="I11" i="3"/>
  <c r="I16" i="3"/>
  <c r="I24" i="3"/>
  <c r="I28" i="3"/>
  <c r="I32" i="3"/>
  <c r="I43" i="3"/>
  <c r="I46" i="3"/>
  <c r="I51" i="3"/>
  <c r="I10" i="3"/>
  <c r="I31" i="3"/>
  <c r="I36" i="3"/>
  <c r="I39" i="3"/>
  <c r="I47" i="3"/>
  <c r="I52" i="3"/>
  <c r="I55" i="3"/>
  <c r="G57" i="3"/>
  <c r="H57" i="3"/>
  <c r="H56" i="2"/>
  <c r="H55" i="2" s="1"/>
  <c r="G56" i="2"/>
  <c r="G55" i="2" s="1"/>
  <c r="C55" i="2"/>
  <c r="H54" i="2"/>
  <c r="G54" i="2"/>
  <c r="H53" i="2"/>
  <c r="G53" i="2"/>
  <c r="G52" i="2"/>
  <c r="H52" i="2"/>
  <c r="H51" i="2"/>
  <c r="G51" i="2"/>
  <c r="C50" i="2"/>
  <c r="G49" i="2"/>
  <c r="H49" i="2"/>
  <c r="G48" i="2"/>
  <c r="H48" i="2"/>
  <c r="G47" i="2"/>
  <c r="H47" i="2"/>
  <c r="H46" i="2"/>
  <c r="G46" i="2"/>
  <c r="C45" i="2"/>
  <c r="H44" i="2"/>
  <c r="G44" i="2"/>
  <c r="H43" i="2"/>
  <c r="H42" i="2" s="1"/>
  <c r="G43" i="2"/>
  <c r="C42" i="2"/>
  <c r="G41" i="2"/>
  <c r="H41" i="2"/>
  <c r="H40" i="2"/>
  <c r="G40" i="2"/>
  <c r="G39" i="2"/>
  <c r="H39" i="2"/>
  <c r="G38" i="2"/>
  <c r="H38" i="2"/>
  <c r="G37" i="2"/>
  <c r="H37" i="2"/>
  <c r="C36" i="2"/>
  <c r="H35" i="2"/>
  <c r="H34" i="2" s="1"/>
  <c r="G35" i="2"/>
  <c r="G34" i="2" s="1"/>
  <c r="C34" i="2"/>
  <c r="H33" i="2"/>
  <c r="G33" i="2"/>
  <c r="G32" i="2"/>
  <c r="H32" i="2"/>
  <c r="G31" i="2"/>
  <c r="H31" i="2"/>
  <c r="H30" i="2"/>
  <c r="G30" i="2"/>
  <c r="C29" i="2"/>
  <c r="G28" i="2"/>
  <c r="H28" i="2"/>
  <c r="H27" i="2"/>
  <c r="G27" i="2"/>
  <c r="G26" i="2"/>
  <c r="H25" i="2"/>
  <c r="G25" i="2"/>
  <c r="H24" i="2"/>
  <c r="G24" i="2"/>
  <c r="C23" i="2"/>
  <c r="H22" i="2"/>
  <c r="G22" i="2"/>
  <c r="H21" i="2"/>
  <c r="G21" i="2"/>
  <c r="H20" i="2"/>
  <c r="G20" i="2"/>
  <c r="H19" i="2"/>
  <c r="C19" i="2"/>
  <c r="H18" i="2"/>
  <c r="H17" i="2" s="1"/>
  <c r="G18" i="2"/>
  <c r="G17" i="2" s="1"/>
  <c r="C17" i="2"/>
  <c r="G16" i="2"/>
  <c r="H16" i="2"/>
  <c r="H15" i="2"/>
  <c r="G15" i="2"/>
  <c r="H14" i="2"/>
  <c r="G14" i="2"/>
  <c r="G13" i="2"/>
  <c r="H13" i="2"/>
  <c r="H12" i="2"/>
  <c r="G12" i="2"/>
  <c r="H11" i="2"/>
  <c r="G11" i="2"/>
  <c r="H10" i="2"/>
  <c r="G10" i="2"/>
  <c r="H9" i="2"/>
  <c r="G9" i="2"/>
  <c r="C8" i="2"/>
  <c r="G19" i="2" l="1"/>
  <c r="G36" i="2"/>
  <c r="H36" i="2"/>
  <c r="G42" i="2"/>
  <c r="J57" i="2"/>
  <c r="K57" i="2"/>
  <c r="G50" i="2"/>
  <c r="H50" i="2"/>
  <c r="G45" i="2"/>
  <c r="G29" i="2"/>
  <c r="H29" i="2"/>
  <c r="G23" i="2"/>
  <c r="C57" i="2"/>
  <c r="E57" i="2"/>
  <c r="H8" i="2"/>
  <c r="D57" i="2"/>
  <c r="G8" i="2"/>
  <c r="H45" i="2"/>
  <c r="H26" i="2"/>
  <c r="H23" i="2" s="1"/>
  <c r="F57" i="2"/>
  <c r="I19" i="2" s="1"/>
  <c r="H57" i="2" l="1"/>
  <c r="G57" i="2"/>
  <c r="I17" i="2"/>
  <c r="I29" i="2"/>
  <c r="I50" i="2"/>
  <c r="I53" i="2"/>
  <c r="I43" i="2"/>
  <c r="I41" i="2"/>
  <c r="I40" i="2"/>
  <c r="I35" i="2"/>
  <c r="I33" i="2"/>
  <c r="I26" i="2"/>
  <c r="I25" i="2"/>
  <c r="I21" i="2"/>
  <c r="I56" i="2"/>
  <c r="I54" i="2"/>
  <c r="I52" i="2"/>
  <c r="I51" i="2"/>
  <c r="I49" i="2"/>
  <c r="I48" i="2"/>
  <c r="I47" i="2"/>
  <c r="I46" i="2"/>
  <c r="I44" i="2"/>
  <c r="I42" i="2"/>
  <c r="I39" i="2"/>
  <c r="I38" i="2"/>
  <c r="I37" i="2"/>
  <c r="I36" i="2"/>
  <c r="I34" i="2"/>
  <c r="I32" i="2"/>
  <c r="I31" i="2"/>
  <c r="I30" i="2"/>
  <c r="I28" i="2"/>
  <c r="I27" i="2"/>
  <c r="I24" i="2"/>
  <c r="I22" i="2"/>
  <c r="I20" i="2"/>
  <c r="I18" i="2"/>
  <c r="I16" i="2"/>
  <c r="I8" i="2"/>
  <c r="I55" i="2"/>
  <c r="I45" i="2"/>
  <c r="I23" i="2"/>
  <c r="J29" i="1" l="1"/>
  <c r="K29" i="1"/>
  <c r="G14" i="1"/>
  <c r="H14" i="1"/>
  <c r="D17" i="1"/>
  <c r="F17" i="1"/>
  <c r="D19" i="1"/>
  <c r="F19" i="1"/>
  <c r="D23" i="1"/>
  <c r="F23" i="1"/>
  <c r="D29" i="1"/>
  <c r="F29" i="1"/>
  <c r="D34" i="1"/>
  <c r="F34" i="1"/>
  <c r="D36" i="1"/>
  <c r="F36" i="1"/>
  <c r="F42" i="1"/>
  <c r="K55" i="1"/>
  <c r="J55" i="1"/>
  <c r="D55" i="1"/>
  <c r="F55" i="1"/>
  <c r="J50" i="1"/>
  <c r="D50" i="1"/>
  <c r="F50" i="1"/>
  <c r="K45" i="1"/>
  <c r="J45" i="1"/>
  <c r="D45" i="1"/>
  <c r="F45" i="1"/>
  <c r="K42" i="1"/>
  <c r="J42" i="1"/>
  <c r="D42" i="1"/>
  <c r="K8" i="1"/>
  <c r="J8" i="1"/>
  <c r="D8" i="1"/>
  <c r="F8" i="1"/>
  <c r="D57" i="1" l="1"/>
  <c r="F57" i="1"/>
  <c r="I11" i="1" s="1"/>
  <c r="I24" i="1" l="1"/>
  <c r="I55" i="1"/>
  <c r="I40" i="1"/>
  <c r="I56" i="1"/>
  <c r="I25" i="1"/>
  <c r="I47" i="1"/>
  <c r="I32" i="1"/>
  <c r="I16" i="1"/>
  <c r="I48" i="1"/>
  <c r="I33" i="1"/>
  <c r="I17" i="1"/>
  <c r="I51" i="1"/>
  <c r="I43" i="1"/>
  <c r="I36" i="1"/>
  <c r="I28" i="1"/>
  <c r="I20" i="1"/>
  <c r="I12" i="1"/>
  <c r="I52" i="1"/>
  <c r="I44" i="1"/>
  <c r="I37" i="1"/>
  <c r="I29" i="1"/>
  <c r="I21" i="1"/>
  <c r="I13" i="1"/>
  <c r="I53" i="1"/>
  <c r="I49" i="1"/>
  <c r="I45" i="1"/>
  <c r="I41" i="1"/>
  <c r="I38" i="1"/>
  <c r="I34" i="1"/>
  <c r="I30" i="1"/>
  <c r="I26" i="1"/>
  <c r="I22" i="1"/>
  <c r="I18" i="1"/>
  <c r="I14" i="1"/>
  <c r="I10" i="1"/>
  <c r="I54" i="1"/>
  <c r="I50" i="1"/>
  <c r="I46" i="1"/>
  <c r="I42" i="1"/>
  <c r="I39" i="1"/>
  <c r="I35" i="1"/>
  <c r="I31" i="1"/>
  <c r="I27" i="1"/>
  <c r="I23" i="1"/>
  <c r="I19" i="1"/>
  <c r="I15" i="1"/>
  <c r="I9" i="1"/>
  <c r="H56" i="1"/>
  <c r="H55" i="1" s="1"/>
  <c r="G56" i="1"/>
  <c r="G55" i="1" s="1"/>
  <c r="C55" i="1"/>
  <c r="H54" i="1"/>
  <c r="G54" i="1"/>
  <c r="H53" i="1"/>
  <c r="G53" i="1"/>
  <c r="G52" i="1"/>
  <c r="H51" i="1"/>
  <c r="G51" i="1"/>
  <c r="K50" i="1"/>
  <c r="C50" i="1"/>
  <c r="G49" i="1"/>
  <c r="H49" i="1"/>
  <c r="G48" i="1"/>
  <c r="H48" i="1"/>
  <c r="G47" i="1"/>
  <c r="H47" i="1"/>
  <c r="G46" i="1"/>
  <c r="G45" i="1" s="1"/>
  <c r="C45" i="1"/>
  <c r="H44" i="1"/>
  <c r="G44" i="1"/>
  <c r="H43" i="1"/>
  <c r="H42" i="1" s="1"/>
  <c r="G43" i="1"/>
  <c r="G42" i="1" s="1"/>
  <c r="C42" i="1"/>
  <c r="G41" i="1"/>
  <c r="H41" i="1"/>
  <c r="G40" i="1"/>
  <c r="H40" i="1"/>
  <c r="G39" i="1"/>
  <c r="H39" i="1"/>
  <c r="G38" i="1"/>
  <c r="H38" i="1"/>
  <c r="G37" i="1"/>
  <c r="K36" i="1"/>
  <c r="J36" i="1"/>
  <c r="C36" i="1"/>
  <c r="H35" i="1"/>
  <c r="H34" i="1" s="1"/>
  <c r="G35" i="1"/>
  <c r="G34" i="1" s="1"/>
  <c r="K34" i="1"/>
  <c r="J34" i="1"/>
  <c r="C34" i="1"/>
  <c r="G33" i="1"/>
  <c r="H33" i="1"/>
  <c r="G32" i="1"/>
  <c r="H32" i="1"/>
  <c r="G31" i="1"/>
  <c r="H30" i="1"/>
  <c r="G30" i="1"/>
  <c r="C29" i="1"/>
  <c r="G28" i="1"/>
  <c r="H27" i="1"/>
  <c r="G27" i="1"/>
  <c r="H26" i="1"/>
  <c r="G26" i="1"/>
  <c r="H25" i="1"/>
  <c r="G25" i="1"/>
  <c r="H24" i="1"/>
  <c r="G24" i="1"/>
  <c r="K23" i="1"/>
  <c r="J23" i="1"/>
  <c r="C23" i="1"/>
  <c r="H22" i="1"/>
  <c r="G22" i="1"/>
  <c r="H21" i="1"/>
  <c r="G21" i="1"/>
  <c r="H20" i="1"/>
  <c r="H19" i="1" s="1"/>
  <c r="G20" i="1"/>
  <c r="G19" i="1" s="1"/>
  <c r="K19" i="1"/>
  <c r="J19" i="1"/>
  <c r="C19" i="1"/>
  <c r="H18" i="1"/>
  <c r="H17" i="1" s="1"/>
  <c r="G18" i="1"/>
  <c r="G17" i="1" s="1"/>
  <c r="K17" i="1"/>
  <c r="J17" i="1"/>
  <c r="C17" i="1"/>
  <c r="G16" i="1"/>
  <c r="H16" i="1"/>
  <c r="H15" i="1"/>
  <c r="G15" i="1"/>
  <c r="G13" i="1"/>
  <c r="H13" i="1"/>
  <c r="H12" i="1"/>
  <c r="G12" i="1"/>
  <c r="H11" i="1"/>
  <c r="G11" i="1"/>
  <c r="H10" i="1"/>
  <c r="G10" i="1"/>
  <c r="G9" i="1"/>
  <c r="C8" i="1"/>
  <c r="H28" i="1" l="1"/>
  <c r="H23" i="1" s="1"/>
  <c r="H9" i="1"/>
  <c r="H8" i="1" s="1"/>
  <c r="H31" i="1"/>
  <c r="H29" i="1" s="1"/>
  <c r="H37" i="1"/>
  <c r="H36" i="1" s="1"/>
  <c r="H46" i="1"/>
  <c r="H45" i="1" s="1"/>
  <c r="H52" i="1"/>
  <c r="H50" i="1" s="1"/>
  <c r="K57" i="1"/>
  <c r="G50" i="1"/>
  <c r="G36" i="1"/>
  <c r="G29" i="1"/>
  <c r="G23" i="1"/>
  <c r="G8" i="1"/>
  <c r="C57" i="1"/>
  <c r="J57" i="1"/>
  <c r="H57" i="1" l="1"/>
  <c r="G57" i="1"/>
  <c r="I8" i="1"/>
</calcChain>
</file>

<file path=xl/sharedStrings.xml><?xml version="1.0" encoding="utf-8"?>
<sst xmlns="http://schemas.openxmlformats.org/spreadsheetml/2006/main" count="1454" uniqueCount="130">
  <si>
    <t>Наименование показателя</t>
  </si>
  <si>
    <t>РзПз</t>
  </si>
  <si>
    <t>Доля в общем объеме расходов</t>
  </si>
  <si>
    <t>первоначальный</t>
  </si>
  <si>
    <t xml:space="preserve">    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</si>
  <si>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</si>
  <si>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</si>
  <si>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</si>
  <si>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</si>
  <si>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</si>
  <si>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</si>
  <si>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</si>
  <si>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</si>
  <si>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</si>
  <si>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</si>
  <si>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</si>
  <si>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</si>
  <si>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</si>
  <si>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</si>
  <si>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 xml:space="preserve">    НАЦИОНАЛЬНАЯ ОБОРОНА</t>
  </si>
  <si>
    <t>0200</t>
  </si>
  <si>
    <t>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</si>
  <si>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</si>
  <si>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</si>
  <si>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</si>
  <si>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Гражданская оборона </t>
  </si>
  <si>
    <t>0309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</si>
  <si>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</si>
  <si>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0310</t>
  </si>
  <si>
    <t>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</si>
  <si>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</si>
  <si>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</si>
  <si>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</si>
  <si>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</si>
  <si>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</si>
  <si>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</si>
  <si>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</si>
  <si>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</si>
  <si>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</si>
  <si>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</si>
  <si>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</si>
  <si>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</si>
  <si>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</si>
  <si>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</si>
  <si>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</si>
  <si>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</si>
  <si>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</si>
  <si>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</si>
  <si>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</si>
  <si>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</si>
  <si>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</si>
  <si>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</si>
  <si>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</si>
  <si>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 xml:space="preserve">     ОХРАНА ОКРУЖАЮЩЕЙ СРЕДЫ</t>
  </si>
  <si>
    <t>0600</t>
  </si>
  <si>
    <t>Другие вопросы в области охраны окружающей среды</t>
  </si>
  <si>
    <t>0605</t>
  </si>
  <si>
    <t xml:space="preserve">    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</si>
  <si>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</si>
  <si>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</si>
  <si>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</si>
  <si>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</si>
  <si>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</si>
  <si>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</si>
  <si>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</si>
  <si>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</si>
  <si>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</si>
  <si>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</si>
  <si>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</si>
  <si>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 xml:space="preserve">    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</si>
  <si>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</si>
  <si>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</si>
  <si>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</si>
  <si>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</si>
  <si>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</si>
  <si>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 xml:space="preserve">    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</si>
  <si>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</si>
  <si>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</si>
  <si>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</si>
  <si>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</si>
  <si>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</si>
  <si>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</si>
  <si>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</si>
  <si>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</si>
  <si>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</si>
  <si>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 xml:space="preserve">    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</si>
  <si>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</si>
  <si>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</si>
  <si>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</si>
  <si>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</si>
  <si>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</si>
  <si>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</si>
  <si>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</si>
  <si>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</si>
  <si>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</si>
  <si>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</si>
  <si>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</si>
  <si>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</si>
  <si>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</si>
  <si>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ВСЕГО РАСХОДОВ:</t>
  </si>
  <si>
    <t>2026 год</t>
  </si>
  <si>
    <t>Обеспечение проведения выборов и референдумов</t>
  </si>
  <si>
    <t>0107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</si>
  <si>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</si>
  <si>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Сведения о расходах  городского округа город Брянск по разделам и подразделам классификации расходов бюджета на 2025 год и на плановый период 2026 и 2027 годов в сравнении с ожидаемым исполнением за 2024 год и отчетом за 2023 год</t>
  </si>
  <si>
    <t>2023 год факт</t>
  </si>
  <si>
    <t>2024 год</t>
  </si>
  <si>
    <t>2024 год (оценка)</t>
  </si>
  <si>
    <t>отклонение от оценки исполнения 2024 года</t>
  </si>
  <si>
    <t>2027 год</t>
  </si>
  <si>
    <t>отклонение от исполнения 
2023 года</t>
  </si>
  <si>
    <t>2024год</t>
  </si>
  <si>
    <t>отклонение от исполнения 2023 года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</si>
  <si>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</si>
  <si>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Комитет по физической культуре и спорту Брянской городской администрации</t>
  </si>
  <si>
    <t xml:space="preserve">Председатель комитета </t>
  </si>
  <si>
    <t>А.Г. Погорелов</t>
  </si>
  <si>
    <t>Главный бухгалтер</t>
  </si>
  <si>
    <t>Н.Е. Селезнева</t>
  </si>
  <si>
    <t xml:space="preserve">      Защита населения и территории от  чрезвычайных ситуаций природного и техногенного характера, гражданская оборона (2020 год)</t>
  </si>
  <si>
    <t>Гражданская оборона (2021 год)</t>
  </si>
  <si>
    <t>Защита населения и территории от чрезвычайных ситуаций природного и техногенного характера, пожарная безопасность (2021 год)</t>
  </si>
  <si>
    <t>Заместитель начальника управления образования Брянской городской администрации</t>
  </si>
  <si>
    <t xml:space="preserve">Н.В. Кудинова </t>
  </si>
  <si>
    <t>Начальник отдела</t>
  </si>
  <si>
    <t xml:space="preserve">Н.Ю.Вощило </t>
  </si>
  <si>
    <t>Москаленко Т.А.</t>
  </si>
  <si>
    <t>66-53-77</t>
  </si>
  <si>
    <t>Тюленев Ф.В.</t>
  </si>
  <si>
    <t>67-40-17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</si>
</sst>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Calibri"/>
      <family val="2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7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5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5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66FFFF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2">
    <xf numFmtId="0" fontId="0" fillId="0" borderId="0"/>
    <xf numFmtId="0" fontId="1" fillId="0" borderId="0">
      <alignment wrapText="1"/>
    </xf>
    <xf numFmtId="0" fontId="1" fillId="0" borderId="0"/>
    <xf numFmtId="0" fontId="2" fillId="0" borderId="0">
      <alignment horizontal="center" wrapText="1"/>
    </xf>
    <xf numFmtId="0" fontId="2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4" fillId="0" borderId="1">
      <alignment vertical="top" wrapText="1"/>
    </xf>
    <xf numFmtId="49" fontId="1" fillId="0" borderId="1">
      <alignment horizontal="center" vertical="top" shrinkToFit="1"/>
    </xf>
    <xf numFmtId="4" fontId="4" fillId="5" borderId="1">
      <alignment horizontal="right" vertical="top" shrinkToFit="1"/>
    </xf>
    <xf numFmtId="10" fontId="4" fillId="2" borderId="1">
      <alignment horizontal="right" vertical="top" shrinkToFit="1"/>
    </xf>
    <xf numFmtId="0" fontId="4" fillId="0" borderId="1">
      <alignment horizontal="left"/>
    </xf>
    <xf numFmtId="4" fontId="4" fillId="2" borderId="1">
      <alignment horizontal="right" vertical="top" shrinkToFit="1"/>
    </xf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6" borderId="0"/>
    <xf numFmtId="0" fontId="1" fillId="6" borderId="6"/>
    <xf numFmtId="0" fontId="1" fillId="6" borderId="7"/>
    <xf numFmtId="49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6" borderId="7">
      <alignment shrinkToFit="1"/>
    </xf>
    <xf numFmtId="0" fontId="1" fillId="6" borderId="8"/>
    <xf numFmtId="0" fontId="1" fillId="0" borderId="0">
      <alignment horizontal="left" wrapText="1"/>
    </xf>
    <xf numFmtId="10" fontId="4" fillId="5" borderId="1">
      <alignment horizontal="right" vertical="top" shrinkToFit="1"/>
    </xf>
    <xf numFmtId="0" fontId="1" fillId="6" borderId="7">
      <alignment horizontal="center"/>
    </xf>
    <xf numFmtId="0" fontId="1" fillId="6" borderId="7">
      <alignment horizontal="left"/>
    </xf>
    <xf numFmtId="0" fontId="1" fillId="6" borderId="8">
      <alignment horizontal="center"/>
    </xf>
    <xf numFmtId="0" fontId="1" fillId="6" borderId="8">
      <alignment horizontal="left"/>
    </xf>
  </cellStyleXfs>
  <cellXfs count="186">
    <xf numFmtId="0" fontId="0" fillId="0" borderId="0" xfId="0"/>
    <xf numFmtId="4" fontId="6" fillId="3" borderId="1" xfId="0" applyNumberFormat="1" applyFont="1" applyFill="1" applyBorder="1" applyAlignment="1">
      <alignment horizontal="right" vertical="center" wrapText="1"/>
    </xf>
    <xf numFmtId="0" fontId="8" fillId="0" borderId="0" xfId="2" applyNumberFormat="1" applyFont="1" applyProtection="1"/>
    <xf numFmtId="0" fontId="6" fillId="0" borderId="0" xfId="2" applyNumberFormat="1" applyFont="1" applyAlignment="1" applyProtection="1">
      <alignment horizontal="center" vertical="center"/>
    </xf>
    <xf numFmtId="0" fontId="6" fillId="0" borderId="0" xfId="0" applyFont="1" applyProtection="1">
      <protection locked="0"/>
    </xf>
    <xf numFmtId="0" fontId="9" fillId="0" borderId="2" xfId="6" applyNumberFormat="1" applyFont="1" applyBorder="1" applyAlignment="1" applyProtection="1">
      <alignment horizontal="center" vertical="center" wrapText="1"/>
    </xf>
    <xf numFmtId="0" fontId="9" fillId="0" borderId="0" xfId="0" applyFont="1" applyProtection="1">
      <protection locked="0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3" fillId="4" borderId="1" xfId="7" applyNumberFormat="1" applyFont="1" applyFill="1" applyProtection="1">
      <alignment vertical="top" wrapText="1"/>
    </xf>
    <xf numFmtId="49" fontId="8" fillId="4" borderId="1" xfId="8" applyNumberFormat="1" applyFont="1" applyFill="1" applyAlignment="1" applyProtection="1">
      <alignment horizontal="center" vertical="center" shrinkToFit="1"/>
    </xf>
    <xf numFmtId="4" fontId="10" fillId="4" borderId="1" xfId="9" applyNumberFormat="1" applyFont="1" applyFill="1" applyAlignment="1" applyProtection="1">
      <alignment horizontal="right" vertical="center" shrinkToFit="1"/>
    </xf>
    <xf numFmtId="0" fontId="9" fillId="0" borderId="4" xfId="0" applyFont="1" applyFill="1" applyBorder="1" applyAlignment="1">
      <alignment wrapText="1"/>
    </xf>
    <xf numFmtId="49" fontId="8" fillId="0" borderId="1" xfId="8" applyNumberFormat="1" applyFont="1" applyAlignment="1" applyProtection="1">
      <alignment horizontal="center" vertical="center" shrinkToFit="1"/>
    </xf>
    <xf numFmtId="4" fontId="7" fillId="0" borderId="1" xfId="9" applyNumberFormat="1" applyFont="1" applyFill="1" applyAlignment="1" applyProtection="1">
      <alignment horizontal="right" vertical="center" shrinkToFit="1"/>
    </xf>
    <xf numFmtId="4" fontId="6" fillId="0" borderId="1" xfId="0" applyNumberFormat="1" applyFont="1" applyFill="1" applyBorder="1" applyAlignment="1">
      <alignment horizontal="right" vertical="center" wrapText="1"/>
    </xf>
    <xf numFmtId="4" fontId="7" fillId="3" borderId="1" xfId="9" applyNumberFormat="1" applyFont="1" applyFill="1" applyAlignment="1" applyProtection="1">
      <alignment horizontal="right" vertical="center" shrinkToFit="1"/>
    </xf>
    <xf numFmtId="0" fontId="9" fillId="0" borderId="4" xfId="0" applyFont="1" applyFill="1" applyBorder="1" applyAlignment="1">
      <alignment horizontal="left" wrapText="1"/>
    </xf>
    <xf numFmtId="49" fontId="3" fillId="4" borderId="1" xfId="8" applyNumberFormat="1" applyFont="1" applyFill="1" applyAlignment="1" applyProtection="1">
      <alignment horizontal="center" vertical="center" shrinkToFit="1"/>
    </xf>
    <xf numFmtId="0" fontId="3" fillId="3" borderId="1" xfId="10" applyNumberFormat="1" applyFont="1" applyFill="1" applyAlignment="1" applyProtection="1">
      <alignment vertical="top" wrapText="1"/>
    </xf>
    <xf numFmtId="0" fontId="3" fillId="0" borderId="1" xfId="7" applyNumberFormat="1" applyFont="1" applyProtection="1">
      <alignment vertical="top" wrapText="1"/>
    </xf>
    <xf numFmtId="49" fontId="8" fillId="0" borderId="2" xfId="8" applyNumberFormat="1" applyFont="1" applyBorder="1" applyAlignment="1" applyProtection="1">
      <alignment horizontal="center" vertical="center" shrinkToFit="1"/>
    </xf>
    <xf numFmtId="0" fontId="3" fillId="4" borderId="1" xfId="7" applyNumberFormat="1" applyFont="1" applyFill="1" applyAlignment="1" applyProtection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4" fontId="10" fillId="2" borderId="1" xfId="12" applyNumberFormat="1" applyFont="1" applyAlignment="1" applyProtection="1">
      <alignment horizontal="right" vertical="center" shrinkToFit="1"/>
    </xf>
    <xf numFmtId="0" fontId="8" fillId="0" borderId="0" xfId="2" applyNumberFormat="1" applyFont="1" applyAlignment="1" applyProtection="1">
      <alignment vertical="center"/>
    </xf>
    <xf numFmtId="4" fontId="6" fillId="0" borderId="0" xfId="2" applyNumberFormat="1" applyFont="1" applyProtection="1"/>
    <xf numFmtId="4" fontId="6" fillId="0" borderId="0" xfId="2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Protection="1">
      <protection locked="0"/>
    </xf>
    <xf numFmtId="4" fontId="6" fillId="3" borderId="0" xfId="0" applyNumberFormat="1" applyFont="1" applyFill="1" applyProtection="1">
      <protection locked="0"/>
    </xf>
    <xf numFmtId="4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6" fillId="0" borderId="1" xfId="9" applyNumberFormat="1" applyFont="1" applyFill="1" applyAlignment="1" applyProtection="1">
      <alignment horizontal="right" vertical="center" shrinkToFit="1"/>
    </xf>
    <xf numFmtId="4" fontId="9" fillId="4" borderId="1" xfId="9" applyNumberFormat="1" applyFont="1" applyFill="1" applyAlignment="1" applyProtection="1">
      <alignment horizontal="right" vertical="center" shrinkToFit="1"/>
    </xf>
    <xf numFmtId="4" fontId="6" fillId="0" borderId="4" xfId="9" applyNumberFormat="1" applyFont="1" applyFill="1" applyBorder="1" applyAlignment="1" applyProtection="1">
      <alignment horizontal="right" vertical="center" shrinkToFit="1"/>
    </xf>
    <xf numFmtId="4" fontId="11" fillId="3" borderId="4" xfId="0" applyNumberFormat="1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9" fillId="4" borderId="2" xfId="9" applyNumberFormat="1" applyFont="1" applyFill="1" applyBorder="1" applyAlignment="1" applyProtection="1">
      <alignment horizontal="right" vertical="center" shrinkToFit="1"/>
    </xf>
    <xf numFmtId="4" fontId="9" fillId="4" borderId="3" xfId="9" applyNumberFormat="1" applyFont="1" applyFill="1" applyBorder="1" applyAlignment="1" applyProtection="1">
      <alignment horizontal="right" vertical="center" shrinkToFit="1"/>
    </xf>
    <xf numFmtId="4" fontId="9" fillId="2" borderId="1" xfId="12" applyNumberFormat="1" applyFont="1" applyAlignment="1" applyProtection="1">
      <alignment horizontal="right" vertical="center" shrinkToFit="1"/>
    </xf>
    <xf numFmtId="0" fontId="6" fillId="0" borderId="0" xfId="2" applyNumberFormat="1" applyFont="1" applyProtection="1"/>
    <xf numFmtId="4" fontId="6" fillId="3" borderId="1" xfId="9" applyNumberFormat="1" applyFont="1" applyFill="1" applyAlignment="1" applyProtection="1">
      <alignment horizontal="right" vertical="center" shrinkToFit="1"/>
    </xf>
    <xf numFmtId="4" fontId="6" fillId="0" borderId="5" xfId="9" applyNumberFormat="1" applyFont="1" applyFill="1" applyBorder="1" applyAlignment="1" applyProtection="1">
      <alignment horizontal="right" vertical="center" shrinkToFit="1"/>
    </xf>
    <xf numFmtId="0" fontId="12" fillId="0" borderId="0" xfId="2" applyNumberFormat="1" applyFont="1" applyProtection="1"/>
    <xf numFmtId="0" fontId="12" fillId="0" borderId="0" xfId="2" applyNumberFormat="1" applyFont="1" applyAlignment="1" applyProtection="1">
      <alignment horizontal="center" vertical="center"/>
    </xf>
    <xf numFmtId="0" fontId="13" fillId="0" borderId="0" xfId="0" applyFont="1" applyProtection="1">
      <protection locked="0"/>
    </xf>
    <xf numFmtId="0" fontId="14" fillId="0" borderId="2" xfId="6" applyNumberFormat="1" applyFont="1" applyBorder="1" applyAlignment="1" applyProtection="1">
      <alignment horizontal="center" vertical="center" wrapText="1"/>
    </xf>
    <xf numFmtId="0" fontId="15" fillId="0" borderId="0" xfId="0" applyFont="1" applyProtection="1">
      <protection locked="0"/>
    </xf>
    <xf numFmtId="0" fontId="16" fillId="0" borderId="3" xfId="6" applyNumberFormat="1" applyFont="1" applyBorder="1" applyAlignment="1" applyProtection="1">
      <alignment horizontal="center" vertical="center" wrapText="1"/>
    </xf>
    <xf numFmtId="0" fontId="17" fillId="4" borderId="1" xfId="7" applyNumberFormat="1" applyFont="1" applyFill="1" applyProtection="1">
      <alignment vertical="top" wrapText="1"/>
    </xf>
    <xf numFmtId="49" fontId="12" fillId="4" borderId="1" xfId="8" applyNumberFormat="1" applyFont="1" applyFill="1" applyAlignment="1" applyProtection="1">
      <alignment horizontal="center" vertical="center" shrinkToFit="1"/>
    </xf>
    <xf numFmtId="4" fontId="17" fillId="4" borderId="1" xfId="9" applyNumberFormat="1" applyFont="1" applyFill="1" applyAlignment="1" applyProtection="1">
      <alignment horizontal="right" vertical="center" shrinkToFit="1"/>
    </xf>
    <xf numFmtId="0" fontId="15" fillId="0" borderId="4" xfId="0" applyFont="1" applyFill="1" applyBorder="1" applyAlignment="1">
      <alignment wrapText="1"/>
    </xf>
    <xf numFmtId="49" fontId="12" fillId="0" borderId="1" xfId="8" applyNumberFormat="1" applyFont="1" applyAlignment="1" applyProtection="1">
      <alignment horizontal="center" vertical="center" shrinkToFit="1"/>
    </xf>
    <xf numFmtId="4" fontId="18" fillId="0" borderId="1" xfId="9" applyNumberFormat="1" applyFont="1" applyFill="1" applyAlignment="1" applyProtection="1">
      <alignment horizontal="right" vertical="center" shrinkToFit="1"/>
    </xf>
    <xf numFmtId="4" fontId="18" fillId="0" borderId="1" xfId="0" applyNumberFormat="1" applyFont="1" applyFill="1" applyBorder="1" applyAlignment="1">
      <alignment horizontal="right" vertical="center" wrapText="1"/>
    </xf>
    <xf numFmtId="4" fontId="18" fillId="3" borderId="1" xfId="9" applyNumberFormat="1" applyFont="1" applyFill="1" applyAlignment="1" applyProtection="1">
      <alignment horizontal="right" vertical="center" shrinkToFit="1"/>
    </xf>
    <xf numFmtId="0" fontId="15" fillId="0" borderId="4" xfId="0" applyFont="1" applyFill="1" applyBorder="1" applyAlignment="1">
      <alignment horizontal="left" wrapText="1"/>
    </xf>
    <xf numFmtId="0" fontId="15" fillId="3" borderId="4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vertical="center" wrapText="1"/>
    </xf>
    <xf numFmtId="49" fontId="14" fillId="4" borderId="1" xfId="8" applyNumberFormat="1" applyFont="1" applyFill="1" applyAlignment="1" applyProtection="1">
      <alignment horizontal="center" vertical="center" shrinkToFit="1"/>
    </xf>
    <xf numFmtId="0" fontId="17" fillId="3" borderId="1" xfId="10" applyNumberFormat="1" applyFont="1" applyFill="1" applyAlignment="1" applyProtection="1">
      <alignment vertical="top" wrapText="1"/>
    </xf>
    <xf numFmtId="0" fontId="17" fillId="0" borderId="1" xfId="7" applyNumberFormat="1" applyFont="1" applyProtection="1">
      <alignment vertical="top" wrapText="1"/>
    </xf>
    <xf numFmtId="49" fontId="12" fillId="0" borderId="2" xfId="8" applyNumberFormat="1" applyFont="1" applyBorder="1" applyAlignment="1" applyProtection="1">
      <alignment horizontal="center" vertical="center" shrinkToFit="1"/>
    </xf>
    <xf numFmtId="0" fontId="13" fillId="3" borderId="0" xfId="0" applyFont="1" applyFill="1" applyProtection="1">
      <protection locked="0"/>
    </xf>
    <xf numFmtId="0" fontId="13" fillId="3" borderId="0" xfId="0" applyFont="1" applyFill="1" applyBorder="1" applyProtection="1">
      <protection locked="0"/>
    </xf>
    <xf numFmtId="4" fontId="17" fillId="3" borderId="0" xfId="9" applyNumberFormat="1" applyFont="1" applyFill="1" applyBorder="1" applyAlignment="1" applyProtection="1">
      <alignment horizontal="right" vertical="center" shrinkToFit="1"/>
    </xf>
    <xf numFmtId="4" fontId="18" fillId="3" borderId="0" xfId="0" applyNumberFormat="1" applyFont="1" applyFill="1" applyBorder="1" applyAlignment="1">
      <alignment horizontal="right" vertical="center" wrapText="1"/>
    </xf>
    <xf numFmtId="4" fontId="18" fillId="3" borderId="1" xfId="0" applyNumberFormat="1" applyFont="1" applyFill="1" applyBorder="1" applyAlignment="1">
      <alignment horizontal="right" vertical="center" wrapText="1"/>
    </xf>
    <xf numFmtId="4" fontId="17" fillId="2" borderId="1" xfId="12" applyNumberFormat="1" applyFont="1" applyAlignment="1" applyProtection="1">
      <alignment horizontal="right" vertical="center" shrinkToFit="1"/>
    </xf>
    <xf numFmtId="0" fontId="12" fillId="0" borderId="0" xfId="2" applyNumberFormat="1" applyFont="1" applyAlignment="1" applyProtection="1">
      <alignment vertical="center"/>
    </xf>
    <xf numFmtId="4" fontId="12" fillId="0" borderId="0" xfId="2" applyNumberFormat="1" applyFont="1" applyProtection="1"/>
    <xf numFmtId="4" fontId="12" fillId="0" borderId="0" xfId="2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" fontId="13" fillId="3" borderId="0" xfId="0" applyNumberFormat="1" applyFont="1" applyFill="1" applyProtection="1">
      <protection locked="0"/>
    </xf>
    <xf numFmtId="4" fontId="13" fillId="0" borderId="0" xfId="0" applyNumberFormat="1" applyFont="1" applyProtection="1">
      <protection locked="0"/>
    </xf>
    <xf numFmtId="0" fontId="14" fillId="0" borderId="2" xfId="6" applyNumberFormat="1" applyFont="1" applyBorder="1" applyAlignment="1" applyProtection="1">
      <alignment horizontal="center" vertical="center" wrapText="1"/>
    </xf>
    <xf numFmtId="4" fontId="4" fillId="3" borderId="1" xfId="12" applyNumberFormat="1" applyFill="1" applyProtection="1">
      <alignment horizontal="right" vertical="top" shrinkToFit="1"/>
    </xf>
    <xf numFmtId="4" fontId="17" fillId="7" borderId="1" xfId="12" applyNumberFormat="1" applyFont="1" applyFill="1" applyAlignment="1" applyProtection="1">
      <alignment horizontal="right" vertical="center" shrinkToFit="1"/>
    </xf>
    <xf numFmtId="3" fontId="13" fillId="0" borderId="0" xfId="0" applyNumberFormat="1" applyFont="1" applyAlignment="1" applyProtection="1">
      <alignment vertical="center"/>
      <protection locked="0"/>
    </xf>
    <xf numFmtId="4" fontId="18" fillId="0" borderId="2" xfId="9" applyNumberFormat="1" applyFont="1" applyFill="1" applyBorder="1" applyAlignment="1" applyProtection="1">
      <alignment horizontal="right" vertical="center" shrinkToFit="1"/>
    </xf>
    <xf numFmtId="4" fontId="18" fillId="0" borderId="2" xfId="0" applyNumberFormat="1" applyFont="1" applyFill="1" applyBorder="1" applyAlignment="1">
      <alignment horizontal="right" vertical="center" wrapText="1"/>
    </xf>
    <xf numFmtId="4" fontId="18" fillId="3" borderId="2" xfId="9" applyNumberFormat="1" applyFont="1" applyFill="1" applyBorder="1" applyAlignment="1" applyProtection="1">
      <alignment horizontal="right" vertical="center" shrinkToFit="1"/>
    </xf>
    <xf numFmtId="4" fontId="18" fillId="0" borderId="3" xfId="9" applyNumberFormat="1" applyFont="1" applyFill="1" applyBorder="1" applyAlignment="1" applyProtection="1">
      <alignment horizontal="right" vertical="center" shrinkToFit="1"/>
    </xf>
    <xf numFmtId="4" fontId="18" fillId="0" borderId="3" xfId="0" applyNumberFormat="1" applyFont="1" applyFill="1" applyBorder="1" applyAlignment="1">
      <alignment horizontal="right" vertical="center" wrapText="1"/>
    </xf>
    <xf numFmtId="0" fontId="6" fillId="0" borderId="4" xfId="0" applyFont="1" applyBorder="1" applyProtection="1">
      <protection locked="0"/>
    </xf>
    <xf numFmtId="0" fontId="15" fillId="0" borderId="9" xfId="0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49" fontId="12" fillId="0" borderId="3" xfId="8" applyNumberFormat="1" applyFont="1" applyBorder="1" applyAlignment="1" applyProtection="1">
      <alignment horizontal="center" vertical="center" shrinkToFit="1"/>
    </xf>
    <xf numFmtId="49" fontId="8" fillId="0" borderId="4" xfId="8" applyNumberFormat="1" applyFont="1" applyBorder="1" applyAlignment="1" applyProtection="1">
      <alignment horizontal="center" vertical="center" shrinkToFit="1"/>
    </xf>
    <xf numFmtId="4" fontId="18" fillId="0" borderId="4" xfId="9" applyNumberFormat="1" applyFont="1" applyFill="1" applyBorder="1" applyAlignment="1" applyProtection="1">
      <alignment horizontal="right" vertical="center" shrinkToFit="1"/>
    </xf>
    <xf numFmtId="4" fontId="18" fillId="0" borderId="4" xfId="0" applyNumberFormat="1" applyFont="1" applyFill="1" applyBorder="1" applyAlignment="1">
      <alignment horizontal="right" vertical="center" wrapText="1"/>
    </xf>
    <xf numFmtId="4" fontId="18" fillId="3" borderId="4" xfId="9" applyNumberFormat="1" applyFont="1" applyFill="1" applyBorder="1" applyAlignment="1" applyProtection="1">
      <alignment horizontal="right" vertical="center" shrinkToFit="1"/>
    </xf>
    <xf numFmtId="49" fontId="8" fillId="0" borderId="11" xfId="8" applyNumberFormat="1" applyFont="1" applyBorder="1" applyAlignment="1" applyProtection="1">
      <alignment horizontal="center" vertical="center" shrinkToFit="1"/>
    </xf>
    <xf numFmtId="49" fontId="8" fillId="0" borderId="5" xfId="8" applyNumberFormat="1" applyFont="1" applyBorder="1" applyAlignment="1" applyProtection="1">
      <alignment horizontal="center" vertical="center" shrinkToFit="1"/>
    </xf>
    <xf numFmtId="4" fontId="17" fillId="4" borderId="2" xfId="9" applyNumberFormat="1" applyFont="1" applyFill="1" applyBorder="1" applyAlignment="1" applyProtection="1">
      <alignment horizontal="right" vertical="center" shrinkToFit="1"/>
    </xf>
    <xf numFmtId="0" fontId="14" fillId="0" borderId="2" xfId="6" applyNumberFormat="1" applyFont="1" applyBorder="1" applyAlignment="1" applyProtection="1">
      <alignment horizontal="center" vertical="center" wrapText="1"/>
    </xf>
    <xf numFmtId="0" fontId="9" fillId="0" borderId="2" xfId="6" applyNumberFormat="1" applyFont="1" applyBorder="1" applyAlignment="1" applyProtection="1">
      <alignment horizontal="center" vertical="center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17" fillId="3" borderId="1" xfId="10" applyNumberFormat="1" applyFont="1" applyFill="1" applyAlignment="1" applyProtection="1">
      <alignment horizontal="left" vertical="top" wrapText="1"/>
    </xf>
    <xf numFmtId="0" fontId="17" fillId="8" borderId="1" xfId="7" applyNumberFormat="1" applyFont="1" applyFill="1" applyProtection="1">
      <alignment vertical="top" wrapText="1"/>
    </xf>
    <xf numFmtId="49" fontId="12" fillId="8" borderId="1" xfId="8" applyNumberFormat="1" applyFont="1" applyFill="1" applyAlignment="1" applyProtection="1">
      <alignment horizontal="center" vertical="center" shrinkToFit="1"/>
    </xf>
    <xf numFmtId="0" fontId="20" fillId="0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Protection="1">
      <protection locked="0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Protection="1">
      <protection locked="0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Protection="1">
      <protection locked="0"/>
    </xf>
    <xf numFmtId="0" fontId="3" fillId="0" borderId="1" xfId="11" applyNumberFormat="1" applyFont="1" applyBorder="1" applyProtection="1">
      <alignment horizontal="left"/>
    </xf>
    <xf numFmtId="0" fontId="3" fillId="0" borderId="1" xfId="11" applyFont="1" applyBorder="1">
      <alignment horizontal="left"/>
    </xf>
    <xf numFmtId="0" fontId="8" fillId="0" borderId="0" xfId="1" applyNumberFormat="1" applyFont="1" applyBorder="1" applyProtection="1">
      <alignment wrapText="1"/>
    </xf>
    <xf numFmtId="0" fontId="8" fillId="0" borderId="0" xfId="1" applyFont="1" applyBorder="1">
      <alignment wrapText="1"/>
    </xf>
    <xf numFmtId="0" fontId="3" fillId="0" borderId="0" xfId="3" applyNumberFormat="1" applyFont="1" applyBorder="1" applyProtection="1">
      <alignment horizontal="center" wrapText="1"/>
    </xf>
    <xf numFmtId="0" fontId="3" fillId="0" borderId="0" xfId="3" applyFont="1" applyBorder="1">
      <alignment horizontal="center" wrapText="1"/>
    </xf>
    <xf numFmtId="0" fontId="3" fillId="0" borderId="0" xfId="4" applyNumberFormat="1" applyFont="1" applyBorder="1" applyProtection="1">
      <alignment horizontal="center"/>
    </xf>
    <xf numFmtId="0" fontId="3" fillId="0" borderId="0" xfId="4" applyFont="1" applyBorder="1">
      <alignment horizontal="center"/>
    </xf>
    <xf numFmtId="0" fontId="8" fillId="0" borderId="0" xfId="5" applyNumberFormat="1" applyFont="1" applyBorder="1" applyProtection="1">
      <alignment horizontal="right"/>
    </xf>
    <xf numFmtId="0" fontId="8" fillId="0" borderId="0" xfId="5" applyFont="1" applyBorder="1">
      <alignment horizontal="right"/>
    </xf>
    <xf numFmtId="0" fontId="3" fillId="0" borderId="1" xfId="6" applyNumberFormat="1" applyFont="1" applyBorder="1" applyProtection="1">
      <alignment horizontal="center" vertical="center" wrapText="1"/>
    </xf>
    <xf numFmtId="0" fontId="3" fillId="0" borderId="1" xfId="6" applyFont="1" applyBorder="1">
      <alignment horizontal="center" vertical="center" wrapText="1"/>
    </xf>
    <xf numFmtId="0" fontId="3" fillId="0" borderId="1" xfId="6" applyNumberFormat="1" applyFont="1" applyBorder="1" applyAlignment="1" applyProtection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0" fontId="9" fillId="0" borderId="2" xfId="6" applyNumberFormat="1" applyFont="1" applyBorder="1" applyAlignment="1" applyProtection="1">
      <alignment horizontal="center" vertical="center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14" fontId="3" fillId="3" borderId="2" xfId="6" applyNumberFormat="1" applyFont="1" applyFill="1" applyBorder="1" applyProtection="1">
      <alignment horizontal="center" vertical="center" wrapText="1"/>
    </xf>
    <xf numFmtId="14" fontId="3" fillId="3" borderId="3" xfId="6" applyNumberFormat="1" applyFont="1" applyFill="1" applyBorder="1" applyProtection="1">
      <alignment horizontal="center" vertical="center" wrapText="1"/>
    </xf>
    <xf numFmtId="0" fontId="9" fillId="0" borderId="1" xfId="6" applyNumberFormat="1" applyFont="1" applyBorder="1" applyProtection="1">
      <alignment horizontal="center" vertical="center" wrapText="1"/>
    </xf>
    <xf numFmtId="0" fontId="9" fillId="0" borderId="1" xfId="6" applyFont="1" applyBorder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14" fillId="0" borderId="2" xfId="6" applyNumberFormat="1" applyFont="1" applyBorder="1" applyAlignment="1" applyProtection="1">
      <alignment horizontal="center" vertical="center" wrapText="1"/>
    </xf>
    <xf numFmtId="0" fontId="14" fillId="0" borderId="3" xfId="6" applyNumberFormat="1" applyFont="1" applyBorder="1" applyAlignment="1" applyProtection="1">
      <alignment horizontal="center" vertical="center" wrapText="1"/>
    </xf>
    <xf numFmtId="0" fontId="14" fillId="0" borderId="1" xfId="6" applyNumberFormat="1" applyFont="1" applyBorder="1" applyProtection="1">
      <alignment horizontal="center" vertical="center" wrapText="1"/>
    </xf>
    <xf numFmtId="0" fontId="14" fillId="0" borderId="1" xfId="6" applyFont="1" applyBorder="1">
      <alignment horizontal="center" vertical="center" wrapText="1"/>
    </xf>
    <xf numFmtId="49" fontId="12" fillId="0" borderId="2" xfId="8" applyNumberFormat="1" applyFont="1" applyBorder="1" applyAlignment="1" applyProtection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4" fillId="0" borderId="1" xfId="11" applyNumberFormat="1" applyFont="1" applyBorder="1" applyProtection="1">
      <alignment horizontal="left"/>
    </xf>
    <xf numFmtId="0" fontId="14" fillId="0" borderId="1" xfId="11" applyFont="1" applyBorder="1">
      <alignment horizontal="left"/>
    </xf>
    <xf numFmtId="0" fontId="12" fillId="0" borderId="0" xfId="1" applyNumberFormat="1" applyFont="1" applyBorder="1" applyProtection="1">
      <alignment wrapText="1"/>
    </xf>
    <xf numFmtId="0" fontId="12" fillId="0" borderId="0" xfId="1" applyFont="1" applyBorder="1">
      <alignment wrapText="1"/>
    </xf>
    <xf numFmtId="0" fontId="12" fillId="0" borderId="0" xfId="5" applyNumberFormat="1" applyFont="1" applyBorder="1" applyProtection="1">
      <alignment horizontal="right"/>
    </xf>
    <xf numFmtId="0" fontId="12" fillId="0" borderId="0" xfId="5" applyFont="1" applyBorder="1">
      <alignment horizontal="right"/>
    </xf>
    <xf numFmtId="0" fontId="14" fillId="0" borderId="1" xfId="6" applyNumberFormat="1" applyFont="1" applyBorder="1" applyAlignment="1" applyProtection="1">
      <alignment horizontal="center" vertical="center" wrapText="1"/>
    </xf>
    <xf numFmtId="0" fontId="14" fillId="0" borderId="1" xfId="6" applyFont="1" applyBorder="1" applyAlignment="1">
      <alignment horizontal="center" vertical="center" wrapText="1"/>
    </xf>
    <xf numFmtId="0" fontId="19" fillId="0" borderId="0" xfId="5" applyNumberFormat="1" applyFont="1" applyBorder="1" applyAlignment="1" applyProtection="1">
      <alignment horizontal="center"/>
    </xf>
    <xf numFmtId="0" fontId="19" fillId="0" borderId="0" xfId="5" applyFont="1" applyBorder="1" applyAlignment="1">
      <alignment horizontal="center"/>
    </xf>
    <xf numFmtId="0" fontId="15" fillId="0" borderId="0" xfId="0" applyFont="1" applyFill="1" applyBorder="1" applyAlignment="1">
      <alignment horizontal="left" wrapText="1"/>
    </xf>
    <xf numFmtId="14" fontId="10" fillId="3" borderId="2" xfId="6" applyNumberFormat="1" applyFont="1" applyFill="1" applyBorder="1" applyProtection="1">
      <alignment horizontal="center" vertical="center" wrapText="1"/>
    </xf>
    <xf numFmtId="14" fontId="10" fillId="3" borderId="3" xfId="6" applyNumberFormat="1" applyFont="1" applyFill="1" applyBorder="1" applyProtection="1">
      <alignment horizontal="center" vertical="center" wrapText="1"/>
    </xf>
    <xf numFmtId="0" fontId="7" fillId="0" borderId="0" xfId="2" applyNumberFormat="1" applyFont="1" applyProtection="1"/>
    <xf numFmtId="4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14" fontId="26" fillId="3" borderId="1" xfId="6" applyNumberFormat="1" applyFont="1" applyFill="1" applyBorder="1" applyProtection="1">
      <alignment horizontal="center" vertical="center" wrapText="1"/>
    </xf>
    <xf numFmtId="0" fontId="26" fillId="3" borderId="1" xfId="6" applyFont="1" applyFill="1" applyBorder="1">
      <alignment horizontal="center" vertical="center" wrapText="1"/>
    </xf>
    <xf numFmtId="4" fontId="27" fillId="4" borderId="1" xfId="9" applyNumberFormat="1" applyFont="1" applyFill="1" applyAlignment="1" applyProtection="1">
      <alignment horizontal="right" vertical="center" shrinkToFit="1"/>
    </xf>
    <xf numFmtId="4" fontId="28" fillId="0" borderId="1" xfId="0" applyNumberFormat="1" applyFont="1" applyFill="1" applyBorder="1" applyAlignment="1">
      <alignment horizontal="right" vertical="center" wrapText="1"/>
    </xf>
    <xf numFmtId="4" fontId="28" fillId="0" borderId="1" xfId="9" applyNumberFormat="1" applyFont="1" applyFill="1" applyAlignment="1" applyProtection="1">
      <alignment horizontal="right" vertical="center" shrinkToFit="1"/>
    </xf>
    <xf numFmtId="4" fontId="28" fillId="3" borderId="1" xfId="9" applyNumberFormat="1" applyFont="1" applyFill="1" applyAlignment="1" applyProtection="1">
      <alignment horizontal="right" vertical="center" shrinkToFit="1"/>
    </xf>
    <xf numFmtId="4" fontId="27" fillId="2" borderId="1" xfId="12" applyNumberFormat="1" applyFont="1" applyAlignment="1" applyProtection="1">
      <alignment horizontal="right" vertical="center" shrinkToFit="1"/>
    </xf>
    <xf numFmtId="0" fontId="29" fillId="0" borderId="0" xfId="2" applyNumberFormat="1" applyFont="1" applyProtection="1"/>
    <xf numFmtId="0" fontId="28" fillId="0" borderId="0" xfId="0" applyFont="1" applyProtection="1">
      <protection locked="0"/>
    </xf>
    <xf numFmtId="4" fontId="27" fillId="0" borderId="1" xfId="0" applyNumberFormat="1" applyFont="1" applyFill="1" applyBorder="1" applyAlignment="1">
      <alignment horizontal="right" vertical="center" wrapText="1"/>
    </xf>
    <xf numFmtId="4" fontId="27" fillId="0" borderId="1" xfId="9" applyNumberFormat="1" applyFont="1" applyFill="1" applyAlignment="1" applyProtection="1">
      <alignment horizontal="right" vertical="center" shrinkToFit="1"/>
    </xf>
    <xf numFmtId="4" fontId="27" fillId="3" borderId="1" xfId="9" applyNumberFormat="1" applyFont="1" applyFill="1" applyAlignment="1" applyProtection="1">
      <alignment horizontal="right" vertical="center" shrinkToFit="1"/>
    </xf>
    <xf numFmtId="0" fontId="26" fillId="0" borderId="0" xfId="2" applyNumberFormat="1" applyFont="1" applyProtection="1"/>
    <xf numFmtId="0" fontId="27" fillId="0" borderId="0" xfId="0" applyFont="1" applyProtection="1">
      <protection locked="0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Protection="1">
      <protection locked="0"/>
    </xf>
    <xf numFmtId="4" fontId="28" fillId="3" borderId="2" xfId="9" applyNumberFormat="1" applyFont="1" applyFill="1" applyBorder="1" applyAlignment="1" applyProtection="1">
      <alignment horizontal="right" vertical="center" shrinkToFit="1"/>
    </xf>
    <xf numFmtId="4" fontId="28" fillId="3" borderId="3" xfId="9" applyNumberFormat="1" applyFont="1" applyFill="1" applyBorder="1" applyAlignment="1" applyProtection="1">
      <alignment horizontal="right" vertical="center" shrinkToFit="1"/>
    </xf>
    <xf numFmtId="4" fontId="27" fillId="3" borderId="2" xfId="9" applyNumberFormat="1" applyFont="1" applyFill="1" applyBorder="1" applyAlignment="1" applyProtection="1">
      <alignment horizontal="right" vertical="center" shrinkToFit="1"/>
    </xf>
    <xf numFmtId="4" fontId="27" fillId="3" borderId="4" xfId="9" applyNumberFormat="1" applyFont="1" applyFill="1" applyBorder="1" applyAlignment="1" applyProtection="1">
      <alignment horizontal="right" vertical="center" shrinkToFit="1"/>
    </xf>
    <xf numFmtId="4" fontId="27" fillId="3" borderId="3" xfId="9" applyNumberFormat="1" applyFont="1" applyFill="1" applyBorder="1" applyAlignment="1" applyProtection="1">
      <alignment horizontal="right" vertical="center" shrinkToFit="1"/>
    </xf>
    <xf numFmtId="4" fontId="10" fillId="3" borderId="1" xfId="9" applyNumberFormat="1" applyFont="1" applyFill="1" applyAlignment="1" applyProtection="1">
      <alignment horizontal="right" vertical="center" shrinkToFit="1"/>
    </xf>
    <xf numFmtId="4" fontId="27" fillId="3" borderId="1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Protection="1">
      <protection locked="0"/>
    </xf>
    <xf numFmtId="4" fontId="7" fillId="3" borderId="4" xfId="9" applyNumberFormat="1" applyFont="1" applyFill="1" applyBorder="1" applyAlignment="1" applyProtection="1">
      <alignment horizontal="right" vertical="center" shrinkToFit="1"/>
    </xf>
    <xf numFmtId="4" fontId="27" fillId="4" borderId="2" xfId="9" applyNumberFormat="1" applyFont="1" applyFill="1" applyBorder="1" applyAlignment="1" applyProtection="1">
      <alignment horizontal="right" vertical="center" shrinkToFit="1"/>
    </xf>
    <xf numFmtId="4" fontId="7" fillId="0" borderId="4" xfId="9" applyNumberFormat="1" applyFont="1" applyFill="1" applyBorder="1" applyAlignment="1" applyProtection="1">
      <alignment horizontal="right" vertical="center" shrinkToFit="1"/>
    </xf>
    <xf numFmtId="4" fontId="27" fillId="7" borderId="1" xfId="12" applyNumberFormat="1" applyFont="1" applyFill="1" applyAlignment="1" applyProtection="1">
      <alignment horizontal="right" vertical="center" shrinkToFit="1"/>
    </xf>
    <xf numFmtId="4" fontId="10" fillId="3" borderId="4" xfId="9" applyNumberFormat="1" applyFont="1" applyFill="1" applyBorder="1" applyAlignment="1" applyProtection="1">
      <alignment horizontal="right" vertical="center" shrinkToFit="1"/>
    </xf>
    <xf numFmtId="4" fontId="10" fillId="0" borderId="4" xfId="9" applyNumberFormat="1" applyFont="1" applyFill="1" applyBorder="1" applyAlignment="1" applyProtection="1">
      <alignment horizontal="right" vertical="center" shrinkToFit="1"/>
    </xf>
  </cellXfs>
  <cellStyles count="32">
    <cellStyle name="br" xfId="13"/>
    <cellStyle name="col" xfId="14"/>
    <cellStyle name="style0" xfId="15"/>
    <cellStyle name="td" xfId="16"/>
    <cellStyle name="tr" xfId="17"/>
    <cellStyle name="xl21" xfId="18"/>
    <cellStyle name="xl22" xfId="1"/>
    <cellStyle name="xl23" xfId="2"/>
    <cellStyle name="xl24" xfId="3"/>
    <cellStyle name="xl25" xfId="4"/>
    <cellStyle name="xl26" xfId="5"/>
    <cellStyle name="xl27" xfId="19"/>
    <cellStyle name="xl28" xfId="6"/>
    <cellStyle name="xl29" xfId="20"/>
    <cellStyle name="xl30" xfId="21"/>
    <cellStyle name="xl31" xfId="8"/>
    <cellStyle name="xl32" xfId="22"/>
    <cellStyle name="xl33" xfId="23"/>
    <cellStyle name="xl34" xfId="24"/>
    <cellStyle name="xl35" xfId="11"/>
    <cellStyle name="xl36" xfId="12"/>
    <cellStyle name="xl37" xfId="10"/>
    <cellStyle name="xl38" xfId="25"/>
    <cellStyle name="xl39" xfId="26"/>
    <cellStyle name="xl40" xfId="7"/>
    <cellStyle name="xl41" xfId="9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tabSelected="1" zoomScaleNormal="100" workbookViewId="0">
      <pane ySplit="7" topLeftCell="A44" activePane="bottomLeft" state="frozen"/>
      <selection pane="bottomLeft" activeCell="D61" sqref="D61"/>
    </sheetView>
  </sheetViews>
  <sheetFormatPr defaultRowHeight="15.75" outlineLevelRow="1" x14ac:dyDescent="0.25"/>
  <cols>
    <col min="1" max="1" width="48.5703125" style="4" customWidth="1"/>
    <col min="2" max="2" width="7.7109375" style="27" customWidth="1"/>
    <col min="3" max="3" width="18.28515625" style="4" customWidth="1"/>
    <col min="4" max="5" width="19.7109375" style="4" customWidth="1"/>
    <col min="6" max="6" width="18.7109375" style="4" customWidth="1"/>
    <col min="7" max="8" width="16.7109375" style="4" customWidth="1"/>
    <col min="9" max="9" width="13.42578125" style="31" customWidth="1"/>
    <col min="10" max="11" width="19.42578125" style="4" customWidth="1"/>
    <col min="12" max="16384" width="9.140625" style="4"/>
  </cols>
  <sheetData>
    <row r="1" spans="1:11" ht="15" customHeight="1" x14ac:dyDescent="0.25">
      <c r="A1" s="115"/>
      <c r="B1" s="116"/>
      <c r="C1" s="116"/>
      <c r="D1" s="116"/>
      <c r="E1" s="116"/>
      <c r="F1" s="40"/>
      <c r="G1" s="40"/>
      <c r="H1" s="40"/>
      <c r="I1" s="3"/>
      <c r="J1" s="40"/>
      <c r="K1" s="40"/>
    </row>
    <row r="2" spans="1:11" ht="15.2" customHeight="1" x14ac:dyDescent="0.25">
      <c r="A2" s="115"/>
      <c r="B2" s="116"/>
      <c r="C2" s="116"/>
      <c r="D2" s="116"/>
      <c r="E2" s="116"/>
      <c r="F2" s="40"/>
      <c r="G2" s="40"/>
      <c r="H2" s="40"/>
      <c r="I2" s="3"/>
      <c r="J2" s="40"/>
      <c r="K2" s="40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customHeight="1" x14ac:dyDescent="0.25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s="6" customFormat="1" ht="26.25" customHeight="1" x14ac:dyDescent="0.25">
      <c r="A6" s="123" t="s">
        <v>0</v>
      </c>
      <c r="B6" s="125" t="s">
        <v>1</v>
      </c>
      <c r="C6" s="127" t="s">
        <v>105</v>
      </c>
      <c r="D6" s="5" t="s">
        <v>106</v>
      </c>
      <c r="E6" s="129" t="s">
        <v>107</v>
      </c>
      <c r="F6" s="131">
        <v>2025</v>
      </c>
      <c r="G6" s="127" t="s">
        <v>110</v>
      </c>
      <c r="H6" s="127" t="s">
        <v>108</v>
      </c>
      <c r="I6" s="127" t="s">
        <v>2</v>
      </c>
      <c r="J6" s="131" t="s">
        <v>100</v>
      </c>
      <c r="K6" s="131" t="s">
        <v>109</v>
      </c>
    </row>
    <row r="7" spans="1:11" s="6" customFormat="1" ht="54.75" customHeight="1" x14ac:dyDescent="0.25">
      <c r="A7" s="124"/>
      <c r="B7" s="126"/>
      <c r="C7" s="128"/>
      <c r="D7" s="7" t="s">
        <v>3</v>
      </c>
      <c r="E7" s="130"/>
      <c r="F7" s="132"/>
      <c r="G7" s="128"/>
      <c r="H7" s="128"/>
      <c r="I7" s="128"/>
      <c r="J7" s="132"/>
      <c r="K7" s="132"/>
    </row>
    <row r="8" spans="1:11" x14ac:dyDescent="0.25">
      <c r="A8" s="8" t="s">
        <v>4</v>
      </c>
      <c r="B8" s="9" t="s">
        <v>5</v>
      </c>
      <c r="C8" s="33">
        <f t="shared" ref="C8:H8" si="0">SUM(C9:C16)</f>
        <v>736781055.06999993</v>
      </c>
      <c r="D8" s="33">
        <f t="shared" si="0"/>
        <v>651466845.52999997</v>
      </c>
      <c r="E8" s="33">
        <v>779238803.69000006</v>
      </c>
      <c r="F8" s="33">
        <f t="shared" si="0"/>
        <v>734289978.28000009</v>
      </c>
      <c r="G8" s="33">
        <f t="shared" si="0"/>
        <v>-2491076.7899999544</v>
      </c>
      <c r="H8" s="33">
        <f t="shared" si="0"/>
        <v>-44948825.409999974</v>
      </c>
      <c r="I8" s="33">
        <f>F8/F57*100</f>
        <v>4.9373634824311559</v>
      </c>
      <c r="J8" s="33">
        <f>SUM(J9:J16)</f>
        <v>910645602.75999999</v>
      </c>
      <c r="K8" s="33">
        <f>SUM(K9:K16)</f>
        <v>1108964452.1100001</v>
      </c>
    </row>
    <row r="9" spans="1:11" ht="47.25" outlineLevel="1" x14ac:dyDescent="0.25">
      <c r="A9" s="11" t="s">
        <v>6</v>
      </c>
      <c r="B9" s="12" t="s">
        <v>7</v>
      </c>
      <c r="C9" s="32">
        <v>8559516.3000000007</v>
      </c>
      <c r="D9" s="14">
        <v>8078793.0999999996</v>
      </c>
      <c r="E9" s="14">
        <v>10833414.439999999</v>
      </c>
      <c r="F9" s="14">
        <v>9672356.1699999999</v>
      </c>
      <c r="G9" s="32">
        <f t="shared" ref="G9:G16" si="1">F9-C9</f>
        <v>1112839.8699999992</v>
      </c>
      <c r="H9" s="32">
        <f t="shared" ref="H9:H16" si="2">F9-E9</f>
        <v>-1161058.2699999996</v>
      </c>
      <c r="I9" s="41">
        <f>F9/F57*100</f>
        <v>6.5036892175335315E-2</v>
      </c>
      <c r="J9" s="1">
        <v>10036167.380000001</v>
      </c>
      <c r="K9" s="1">
        <v>10409967.01</v>
      </c>
    </row>
    <row r="10" spans="1:11" ht="78.75" outlineLevel="1" x14ac:dyDescent="0.25">
      <c r="A10" s="16" t="s">
        <v>8</v>
      </c>
      <c r="B10" s="12" t="s">
        <v>9</v>
      </c>
      <c r="C10" s="32">
        <v>44970935.780000001</v>
      </c>
      <c r="D10" s="14">
        <v>46948281.619999997</v>
      </c>
      <c r="E10" s="32">
        <v>46701867.100000001</v>
      </c>
      <c r="F10" s="32">
        <v>52807860.68</v>
      </c>
      <c r="G10" s="32">
        <f t="shared" si="1"/>
        <v>7836924.8999999985</v>
      </c>
      <c r="H10" s="32">
        <f t="shared" si="2"/>
        <v>6105993.5799999982</v>
      </c>
      <c r="I10" s="41">
        <f>F10/F57*100</f>
        <v>0.35507988753636738</v>
      </c>
      <c r="J10" s="1">
        <v>54457790.439999998</v>
      </c>
      <c r="K10" s="1">
        <v>56152795.109999999</v>
      </c>
    </row>
    <row r="11" spans="1:11" ht="82.5" customHeight="1" outlineLevel="1" x14ac:dyDescent="0.25">
      <c r="A11" s="16" t="s">
        <v>103</v>
      </c>
      <c r="B11" s="12" t="s">
        <v>10</v>
      </c>
      <c r="C11" s="32">
        <v>288498115.27999997</v>
      </c>
      <c r="D11" s="14">
        <v>295394442.62</v>
      </c>
      <c r="E11" s="41">
        <v>315372775.44999999</v>
      </c>
      <c r="F11" s="14">
        <v>327876928.06</v>
      </c>
      <c r="G11" s="32">
        <f t="shared" si="1"/>
        <v>39378812.780000031</v>
      </c>
      <c r="H11" s="32">
        <f t="shared" si="2"/>
        <v>12504152.610000014</v>
      </c>
      <c r="I11" s="41">
        <f>F11/F57*100</f>
        <v>2.2046434231979273</v>
      </c>
      <c r="J11" s="1">
        <v>336067169.35000002</v>
      </c>
      <c r="K11" s="1">
        <v>349255462.99000001</v>
      </c>
    </row>
    <row r="12" spans="1:11" outlineLevel="1" x14ac:dyDescent="0.25">
      <c r="A12" s="16" t="s">
        <v>11</v>
      </c>
      <c r="B12" s="12" t="s">
        <v>12</v>
      </c>
      <c r="C12" s="32">
        <v>29914.5</v>
      </c>
      <c r="D12" s="14">
        <v>128122</v>
      </c>
      <c r="E12" s="41">
        <v>65306.5</v>
      </c>
      <c r="F12" s="14">
        <v>148134</v>
      </c>
      <c r="G12" s="32">
        <f t="shared" si="1"/>
        <v>118219.5</v>
      </c>
      <c r="H12" s="32">
        <f t="shared" si="2"/>
        <v>82827.5</v>
      </c>
      <c r="I12" s="41">
        <f>F12/F57*100</f>
        <v>9.9605254564370761E-4</v>
      </c>
      <c r="J12" s="1">
        <v>787855</v>
      </c>
      <c r="K12" s="1">
        <v>141567</v>
      </c>
    </row>
    <row r="13" spans="1:11" ht="63" outlineLevel="1" x14ac:dyDescent="0.25">
      <c r="A13" s="16" t="s">
        <v>13</v>
      </c>
      <c r="B13" s="12" t="s">
        <v>14</v>
      </c>
      <c r="C13" s="32">
        <v>59709054.880000003</v>
      </c>
      <c r="D13" s="14">
        <v>63167773.689999998</v>
      </c>
      <c r="E13" s="41">
        <v>67562515.019999996</v>
      </c>
      <c r="F13" s="14">
        <v>70829102.909999996</v>
      </c>
      <c r="G13" s="32">
        <f t="shared" si="1"/>
        <v>11120048.029999994</v>
      </c>
      <c r="H13" s="32">
        <f t="shared" si="2"/>
        <v>3266587.8900000006</v>
      </c>
      <c r="I13" s="41">
        <f>F13/F57*100</f>
        <v>0.47625466306969116</v>
      </c>
      <c r="J13" s="1">
        <v>73125328.659999996</v>
      </c>
      <c r="K13" s="1">
        <v>75720242.159999996</v>
      </c>
    </row>
    <row r="14" spans="1:11" ht="31.5" outlineLevel="1" x14ac:dyDescent="0.25">
      <c r="A14" s="16" t="s">
        <v>101</v>
      </c>
      <c r="B14" s="12" t="s">
        <v>102</v>
      </c>
      <c r="C14" s="32">
        <v>0</v>
      </c>
      <c r="D14" s="14">
        <v>10000000</v>
      </c>
      <c r="E14" s="41">
        <v>9799774.5800000001</v>
      </c>
      <c r="F14" s="14">
        <v>0</v>
      </c>
      <c r="G14" s="32">
        <f t="shared" ref="G14" si="3">F14-C14</f>
        <v>0</v>
      </c>
      <c r="H14" s="32">
        <f t="shared" ref="H14" si="4">F14-E14</f>
        <v>-9799774.5800000001</v>
      </c>
      <c r="I14" s="41">
        <f>F14/F57*100</f>
        <v>0</v>
      </c>
      <c r="J14" s="1">
        <v>0</v>
      </c>
      <c r="K14" s="1">
        <v>0</v>
      </c>
    </row>
    <row r="15" spans="1:11" outlineLevel="1" x14ac:dyDescent="0.25">
      <c r="A15" s="16" t="s">
        <v>15</v>
      </c>
      <c r="B15" s="12" t="s">
        <v>16</v>
      </c>
      <c r="C15" s="32">
        <v>0</v>
      </c>
      <c r="D15" s="14">
        <v>8043000</v>
      </c>
      <c r="E15" s="41">
        <v>14902625.720000001</v>
      </c>
      <c r="F15" s="14">
        <v>6000000</v>
      </c>
      <c r="G15" s="32">
        <f t="shared" si="1"/>
        <v>6000000</v>
      </c>
      <c r="H15" s="32">
        <f t="shared" si="2"/>
        <v>-8902625.7200000007</v>
      </c>
      <c r="I15" s="32">
        <f>F15/F57*100</f>
        <v>4.034398094875076E-2</v>
      </c>
      <c r="J15" s="14">
        <v>30000000</v>
      </c>
      <c r="K15" s="14">
        <v>20000000</v>
      </c>
    </row>
    <row r="16" spans="1:11" ht="21.75" customHeight="1" outlineLevel="1" x14ac:dyDescent="0.25">
      <c r="A16" s="16" t="s">
        <v>17</v>
      </c>
      <c r="B16" s="12" t="s">
        <v>18</v>
      </c>
      <c r="C16" s="32">
        <v>335013518.32999998</v>
      </c>
      <c r="D16" s="14">
        <v>219706432.5</v>
      </c>
      <c r="E16" s="41">
        <v>314000524.88</v>
      </c>
      <c r="F16" s="14">
        <v>266955596.46000001</v>
      </c>
      <c r="G16" s="32">
        <f t="shared" si="1"/>
        <v>-68057921.869999975</v>
      </c>
      <c r="H16" s="32">
        <f t="shared" si="2"/>
        <v>-47044928.419999987</v>
      </c>
      <c r="I16" s="32">
        <f>F16/F57*100</f>
        <v>1.7950085829574394</v>
      </c>
      <c r="J16" s="14">
        <v>406171291.93000001</v>
      </c>
      <c r="K16" s="14">
        <v>597284417.84000003</v>
      </c>
    </row>
    <row r="17" spans="1:11" x14ac:dyDescent="0.25">
      <c r="A17" s="8" t="s">
        <v>19</v>
      </c>
      <c r="B17" s="17" t="s">
        <v>20</v>
      </c>
      <c r="C17" s="33">
        <f>C18</f>
        <v>3424050.51</v>
      </c>
      <c r="D17" s="33">
        <f t="shared" ref="D17:H17" si="5">D18</f>
        <v>3509546.24</v>
      </c>
      <c r="E17" s="33">
        <v>3476178.67</v>
      </c>
      <c r="F17" s="33">
        <f t="shared" si="5"/>
        <v>3947392</v>
      </c>
      <c r="G17" s="33">
        <f t="shared" si="5"/>
        <v>523341.49000000022</v>
      </c>
      <c r="H17" s="33">
        <f t="shared" si="5"/>
        <v>471213.33000000007</v>
      </c>
      <c r="I17" s="33">
        <f>F17/F57*100</f>
        <v>2.6542251274208523E-2</v>
      </c>
      <c r="J17" s="33">
        <f t="shared" ref="J17:K17" si="6">J18</f>
        <v>80972.320000000007</v>
      </c>
      <c r="K17" s="33">
        <f t="shared" si="6"/>
        <v>3948766.8</v>
      </c>
    </row>
    <row r="18" spans="1:11" outlineLevel="1" x14ac:dyDescent="0.25">
      <c r="A18" s="18" t="s">
        <v>21</v>
      </c>
      <c r="B18" s="12" t="s">
        <v>22</v>
      </c>
      <c r="C18" s="32">
        <v>3424050.51</v>
      </c>
      <c r="D18" s="14">
        <v>3509546.24</v>
      </c>
      <c r="E18" s="41">
        <v>3476178.67</v>
      </c>
      <c r="F18" s="14">
        <v>3947392</v>
      </c>
      <c r="G18" s="32">
        <f t="shared" ref="G18:G56" si="7">F18-C18</f>
        <v>523341.49000000022</v>
      </c>
      <c r="H18" s="32">
        <f t="shared" ref="H18:H56" si="8">F18-E18</f>
        <v>471213.33000000007</v>
      </c>
      <c r="I18" s="32">
        <f>F18/F57*100</f>
        <v>2.6542251274208523E-2</v>
      </c>
      <c r="J18" s="14">
        <v>80972.320000000007</v>
      </c>
      <c r="K18" s="14">
        <v>3948766.8</v>
      </c>
    </row>
    <row r="19" spans="1:11" ht="47.25" x14ac:dyDescent="0.25">
      <c r="A19" s="8" t="s">
        <v>23</v>
      </c>
      <c r="B19" s="17" t="s">
        <v>24</v>
      </c>
      <c r="C19" s="33">
        <f t="shared" ref="C19:H19" si="9">SUM(C20:C22)</f>
        <v>67926247.859999999</v>
      </c>
      <c r="D19" s="33">
        <f t="shared" si="9"/>
        <v>64884464.019999996</v>
      </c>
      <c r="E19" s="33">
        <v>77225968.599999994</v>
      </c>
      <c r="F19" s="33">
        <f t="shared" si="9"/>
        <v>74324448.579999998</v>
      </c>
      <c r="G19" s="33">
        <f t="shared" si="9"/>
        <v>6398200.7199999969</v>
      </c>
      <c r="H19" s="33">
        <f t="shared" si="9"/>
        <v>-2901520.0199999977</v>
      </c>
      <c r="I19" s="33">
        <f>F19/F57*100</f>
        <v>0.49975735625632084</v>
      </c>
      <c r="J19" s="33">
        <f t="shared" ref="J19:K19" si="10">SUM(J20:J22)</f>
        <v>71573540.789999992</v>
      </c>
      <c r="K19" s="33">
        <f t="shared" si="10"/>
        <v>77481435.370000005</v>
      </c>
    </row>
    <row r="20" spans="1:11" outlineLevel="1" x14ac:dyDescent="0.25">
      <c r="A20" s="19" t="s">
        <v>25</v>
      </c>
      <c r="B20" s="20" t="s">
        <v>26</v>
      </c>
      <c r="C20" s="32">
        <v>5960601.4100000001</v>
      </c>
      <c r="D20" s="14">
        <v>3190165.37</v>
      </c>
      <c r="E20" s="41">
        <v>17075371.120000001</v>
      </c>
      <c r="F20" s="14">
        <v>3699426.33</v>
      </c>
      <c r="G20" s="32">
        <f t="shared" si="7"/>
        <v>-2261175.08</v>
      </c>
      <c r="H20" s="32">
        <f t="shared" si="8"/>
        <v>-13375944.790000001</v>
      </c>
      <c r="I20" s="32">
        <f>F20/F57*100</f>
        <v>2.4874930896471154E-2</v>
      </c>
      <c r="J20" s="14">
        <v>1497329.1</v>
      </c>
      <c r="K20" s="14">
        <v>1755989.78</v>
      </c>
    </row>
    <row r="21" spans="1:11" ht="60.75" customHeight="1" outlineLevel="1" x14ac:dyDescent="0.25">
      <c r="A21" s="19" t="s">
        <v>27</v>
      </c>
      <c r="B21" s="12" t="s">
        <v>28</v>
      </c>
      <c r="C21" s="32">
        <v>52908746.450000003</v>
      </c>
      <c r="D21" s="14">
        <v>59176398.649999999</v>
      </c>
      <c r="E21" s="41">
        <v>57632697.479999997</v>
      </c>
      <c r="F21" s="14">
        <v>68107122.25</v>
      </c>
      <c r="G21" s="32">
        <f t="shared" si="7"/>
        <v>15198375.799999997</v>
      </c>
      <c r="H21" s="32">
        <f t="shared" si="8"/>
        <v>10474424.770000003</v>
      </c>
      <c r="I21" s="32">
        <f>F21/F57*100</f>
        <v>0.45795207375470653</v>
      </c>
      <c r="J21" s="14">
        <v>70076211.689999998</v>
      </c>
      <c r="K21" s="14">
        <v>73207545.590000004</v>
      </c>
    </row>
    <row r="22" spans="1:11" ht="49.5" customHeight="1" outlineLevel="1" x14ac:dyDescent="0.25">
      <c r="A22" s="19" t="s">
        <v>29</v>
      </c>
      <c r="B22" s="12" t="s">
        <v>30</v>
      </c>
      <c r="C22" s="32">
        <v>9056900</v>
      </c>
      <c r="D22" s="14">
        <v>2517900</v>
      </c>
      <c r="E22" s="41">
        <v>2517900</v>
      </c>
      <c r="F22" s="14">
        <v>2517900</v>
      </c>
      <c r="G22" s="32">
        <f t="shared" si="7"/>
        <v>-6539000</v>
      </c>
      <c r="H22" s="32">
        <f t="shared" si="8"/>
        <v>0</v>
      </c>
      <c r="I22" s="32">
        <f>F22/F57*100</f>
        <v>1.6930351605143255E-2</v>
      </c>
      <c r="J22" s="14">
        <v>0</v>
      </c>
      <c r="K22" s="14">
        <v>2517900</v>
      </c>
    </row>
    <row r="23" spans="1:11" x14ac:dyDescent="0.25">
      <c r="A23" s="8" t="s">
        <v>31</v>
      </c>
      <c r="B23" s="17" t="s">
        <v>32</v>
      </c>
      <c r="C23" s="33">
        <f>SUM(C24:C28)</f>
        <v>4941006167.25</v>
      </c>
      <c r="D23" s="33">
        <f t="shared" ref="D23:H23" si="11">SUM(D24:D28)</f>
        <v>2751395593.25</v>
      </c>
      <c r="E23" s="33">
        <v>4187913046.7199998</v>
      </c>
      <c r="F23" s="33">
        <f t="shared" si="11"/>
        <v>2458441010.3299999</v>
      </c>
      <c r="G23" s="33">
        <f t="shared" si="11"/>
        <v>-2482565156.9200001</v>
      </c>
      <c r="H23" s="33">
        <f t="shared" si="11"/>
        <v>-1729472036.3900001</v>
      </c>
      <c r="I23" s="33">
        <f>F23/F57*100</f>
        <v>16.530549547396848</v>
      </c>
      <c r="J23" s="33">
        <f>SUM(J24:J28)</f>
        <v>1840916667.5799999</v>
      </c>
      <c r="K23" s="33">
        <f>SUM(K24:K28)</f>
        <v>2010160360.01</v>
      </c>
    </row>
    <row r="24" spans="1:11" outlineLevel="1" x14ac:dyDescent="0.25">
      <c r="A24" s="16" t="s">
        <v>33</v>
      </c>
      <c r="B24" s="12" t="s">
        <v>34</v>
      </c>
      <c r="C24" s="32">
        <v>44223715.450000003</v>
      </c>
      <c r="D24" s="14">
        <v>32377966</v>
      </c>
      <c r="E24" s="41">
        <v>32377966</v>
      </c>
      <c r="F24" s="32">
        <v>32377966</v>
      </c>
      <c r="G24" s="32">
        <f t="shared" si="7"/>
        <v>-11845749.450000003</v>
      </c>
      <c r="H24" s="32">
        <f t="shared" si="8"/>
        <v>0</v>
      </c>
      <c r="I24" s="32">
        <f>F24/F57*100</f>
        <v>0.21770934057721664</v>
      </c>
      <c r="J24" s="32">
        <v>36640164.5</v>
      </c>
      <c r="K24" s="32">
        <v>36640164.5</v>
      </c>
    </row>
    <row r="25" spans="1:11" outlineLevel="1" x14ac:dyDescent="0.25">
      <c r="A25" s="16" t="s">
        <v>35</v>
      </c>
      <c r="B25" s="12" t="s">
        <v>36</v>
      </c>
      <c r="C25" s="32">
        <v>647007.80000000005</v>
      </c>
      <c r="D25" s="14">
        <v>2370545</v>
      </c>
      <c r="E25" s="41">
        <v>1072011.42</v>
      </c>
      <c r="F25" s="32">
        <v>1675000</v>
      </c>
      <c r="G25" s="32">
        <f t="shared" si="7"/>
        <v>1027992.2</v>
      </c>
      <c r="H25" s="32">
        <f t="shared" si="8"/>
        <v>602988.58000000007</v>
      </c>
      <c r="I25" s="32">
        <f>F25/F57*100</f>
        <v>1.1262694681526254E-2</v>
      </c>
      <c r="J25" s="32">
        <v>1750375</v>
      </c>
      <c r="K25" s="32">
        <v>1829141.88</v>
      </c>
    </row>
    <row r="26" spans="1:11" outlineLevel="1" x14ac:dyDescent="0.25">
      <c r="A26" s="16" t="s">
        <v>37</v>
      </c>
      <c r="B26" s="12" t="s">
        <v>38</v>
      </c>
      <c r="C26" s="32">
        <v>1585462277.53</v>
      </c>
      <c r="D26" s="14">
        <v>976539432.52999997</v>
      </c>
      <c r="E26" s="41">
        <v>1028922618.09</v>
      </c>
      <c r="F26" s="14">
        <v>1028922618.09</v>
      </c>
      <c r="G26" s="32">
        <f t="shared" si="7"/>
        <v>-556539659.43999994</v>
      </c>
      <c r="H26" s="32">
        <f t="shared" si="8"/>
        <v>0</v>
      </c>
      <c r="I26" s="32">
        <f>F26/F57*100</f>
        <v>6.9184724169936196</v>
      </c>
      <c r="J26" s="14">
        <v>831040781.63</v>
      </c>
      <c r="K26" s="14">
        <v>1003728424.86</v>
      </c>
    </row>
    <row r="27" spans="1:11" outlineLevel="1" x14ac:dyDescent="0.25">
      <c r="A27" s="16" t="s">
        <v>39</v>
      </c>
      <c r="B27" s="12" t="s">
        <v>40</v>
      </c>
      <c r="C27" s="32">
        <v>3248563612.5100002</v>
      </c>
      <c r="D27" s="14">
        <v>1674723847.0699999</v>
      </c>
      <c r="E27" s="41">
        <v>3055143312.0999999</v>
      </c>
      <c r="F27" s="14">
        <v>1316280444.77</v>
      </c>
      <c r="G27" s="32">
        <f t="shared" si="7"/>
        <v>-1932283167.7400002</v>
      </c>
      <c r="H27" s="32">
        <f t="shared" si="8"/>
        <v>-1738862867.3299999</v>
      </c>
      <c r="I27" s="32">
        <f>F27/F57*100</f>
        <v>8.8506655311690086</v>
      </c>
      <c r="J27" s="14">
        <v>896577789.00999999</v>
      </c>
      <c r="K27" s="14">
        <v>890085262.36000001</v>
      </c>
    </row>
    <row r="28" spans="1:11" ht="31.5" outlineLevel="1" x14ac:dyDescent="0.25">
      <c r="A28" s="16" t="s">
        <v>41</v>
      </c>
      <c r="B28" s="12" t="s">
        <v>42</v>
      </c>
      <c r="C28" s="32">
        <v>62109553.960000001</v>
      </c>
      <c r="D28" s="14">
        <v>65383802.649999999</v>
      </c>
      <c r="E28" s="41">
        <v>70397139.109999999</v>
      </c>
      <c r="F28" s="14">
        <v>79184981.469999999</v>
      </c>
      <c r="G28" s="32">
        <f t="shared" si="7"/>
        <v>17075427.509999998</v>
      </c>
      <c r="H28" s="32">
        <f t="shared" si="8"/>
        <v>8787842.3599999994</v>
      </c>
      <c r="I28" s="32">
        <f>F28/F57*100</f>
        <v>0.53243956397547698</v>
      </c>
      <c r="J28" s="14">
        <v>74907557.439999998</v>
      </c>
      <c r="K28" s="14">
        <v>77877366.409999996</v>
      </c>
    </row>
    <row r="29" spans="1:11" ht="31.5" x14ac:dyDescent="0.25">
      <c r="A29" s="8" t="s">
        <v>43</v>
      </c>
      <c r="B29" s="17" t="s">
        <v>44</v>
      </c>
      <c r="C29" s="33">
        <f>SUM(C30:C33)</f>
        <v>1593716269.5699999</v>
      </c>
      <c r="D29" s="33">
        <f t="shared" ref="D29:H29" si="12">SUM(D30:D33)</f>
        <v>795049001.12</v>
      </c>
      <c r="E29" s="33">
        <v>1814957674.6300001</v>
      </c>
      <c r="F29" s="33">
        <f t="shared" si="12"/>
        <v>429057657.44000006</v>
      </c>
      <c r="G29" s="33">
        <f t="shared" si="12"/>
        <v>-1164658612.1299999</v>
      </c>
      <c r="H29" s="33">
        <f t="shared" si="12"/>
        <v>-1385900017.1900001</v>
      </c>
      <c r="I29" s="33">
        <f>F29/F57*100</f>
        <v>2.8849823262791654</v>
      </c>
      <c r="J29" s="37">
        <f t="shared" ref="J29:K29" si="13">SUM(J30:J33)</f>
        <v>350930673.39999998</v>
      </c>
      <c r="K29" s="37">
        <f t="shared" si="13"/>
        <v>365655058.51999998</v>
      </c>
    </row>
    <row r="30" spans="1:11" outlineLevel="1" x14ac:dyDescent="0.25">
      <c r="A30" s="16" t="s">
        <v>45</v>
      </c>
      <c r="B30" s="12" t="s">
        <v>46</v>
      </c>
      <c r="C30" s="32">
        <v>682951295.79999995</v>
      </c>
      <c r="D30" s="14">
        <v>17124108</v>
      </c>
      <c r="E30" s="41">
        <v>247337829.56</v>
      </c>
      <c r="F30" s="14">
        <v>5718433.7999999998</v>
      </c>
      <c r="G30" s="32">
        <f t="shared" si="7"/>
        <v>-677232862</v>
      </c>
      <c r="H30" s="32">
        <f t="shared" si="8"/>
        <v>-241619395.75999999</v>
      </c>
      <c r="I30" s="42">
        <f>F30/F57*100</f>
        <v>3.8450730713982063E-2</v>
      </c>
      <c r="J30" s="34">
        <v>3152440.22</v>
      </c>
      <c r="K30" s="34">
        <v>3294300.03</v>
      </c>
    </row>
    <row r="31" spans="1:11" outlineLevel="1" x14ac:dyDescent="0.25">
      <c r="A31" s="16" t="s">
        <v>47</v>
      </c>
      <c r="B31" s="12" t="s">
        <v>48</v>
      </c>
      <c r="C31" s="32">
        <v>418161765.87</v>
      </c>
      <c r="D31" s="14">
        <v>63314274.5</v>
      </c>
      <c r="E31" s="41">
        <v>541372178.38</v>
      </c>
      <c r="F31" s="14">
        <v>21514434</v>
      </c>
      <c r="G31" s="32">
        <f t="shared" si="7"/>
        <v>-396647331.87</v>
      </c>
      <c r="H31" s="32">
        <f t="shared" si="8"/>
        <v>-519857744.38</v>
      </c>
      <c r="I31" s="42">
        <f>F31/F57*100</f>
        <v>0.1446629859031926</v>
      </c>
      <c r="J31" s="34">
        <v>17405280.460000001</v>
      </c>
      <c r="K31" s="34">
        <v>19384980.309999999</v>
      </c>
    </row>
    <row r="32" spans="1:11" outlineLevel="1" x14ac:dyDescent="0.25">
      <c r="A32" s="16" t="s">
        <v>49</v>
      </c>
      <c r="B32" s="12" t="s">
        <v>50</v>
      </c>
      <c r="C32" s="32">
        <v>395772185.57999998</v>
      </c>
      <c r="D32" s="14">
        <v>623864779.51999998</v>
      </c>
      <c r="E32" s="41">
        <v>688375704.86000001</v>
      </c>
      <c r="F32" s="14">
        <v>303349431.10000002</v>
      </c>
      <c r="G32" s="32">
        <f t="shared" si="7"/>
        <v>-92422754.479999959</v>
      </c>
      <c r="H32" s="32">
        <f t="shared" si="8"/>
        <v>-385026273.75999999</v>
      </c>
      <c r="I32" s="42">
        <f>F32/F57*100</f>
        <v>2.0397206115187974</v>
      </c>
      <c r="J32" s="35">
        <v>233167740.97</v>
      </c>
      <c r="K32" s="35">
        <v>241797915.34999999</v>
      </c>
    </row>
    <row r="33" spans="1:11" ht="31.5" outlineLevel="1" x14ac:dyDescent="0.25">
      <c r="A33" s="16" t="s">
        <v>51</v>
      </c>
      <c r="B33" s="12" t="s">
        <v>52</v>
      </c>
      <c r="C33" s="32">
        <v>96831022.319999993</v>
      </c>
      <c r="D33" s="14">
        <v>90745839.099999994</v>
      </c>
      <c r="E33" s="41">
        <v>337871961.82999998</v>
      </c>
      <c r="F33" s="14">
        <v>98475358.540000007</v>
      </c>
      <c r="G33" s="32">
        <f t="shared" si="7"/>
        <v>1644336.2200000137</v>
      </c>
      <c r="H33" s="32">
        <f t="shared" si="8"/>
        <v>-239396603.28999996</v>
      </c>
      <c r="I33" s="42">
        <f>F33/F57*100</f>
        <v>0.66214799814319347</v>
      </c>
      <c r="J33" s="36">
        <v>97205211.75</v>
      </c>
      <c r="K33" s="36">
        <v>101177862.83</v>
      </c>
    </row>
    <row r="34" spans="1:11" x14ac:dyDescent="0.25">
      <c r="A34" s="21" t="s">
        <v>53</v>
      </c>
      <c r="B34" s="17" t="s">
        <v>54</v>
      </c>
      <c r="C34" s="33">
        <f>C35</f>
        <v>5666834.6900000004</v>
      </c>
      <c r="D34" s="33">
        <f t="shared" ref="D34:H34" si="14">D35</f>
        <v>1552363463.1600001</v>
      </c>
      <c r="E34" s="33">
        <v>1554398320.55</v>
      </c>
      <c r="F34" s="33">
        <f t="shared" si="14"/>
        <v>8775000</v>
      </c>
      <c r="G34" s="33">
        <f t="shared" si="14"/>
        <v>3108165.3099999996</v>
      </c>
      <c r="H34" s="33">
        <f t="shared" si="14"/>
        <v>-1545623320.55</v>
      </c>
      <c r="I34" s="33">
        <f>F34/F57*100</f>
        <v>5.9003072137547984E-2</v>
      </c>
      <c r="J34" s="37">
        <f t="shared" ref="J34:K34" si="15">J35</f>
        <v>8682000</v>
      </c>
      <c r="K34" s="37">
        <f t="shared" si="15"/>
        <v>8673000</v>
      </c>
    </row>
    <row r="35" spans="1:11" ht="31.5" outlineLevel="1" x14ac:dyDescent="0.25">
      <c r="A35" s="22" t="s">
        <v>55</v>
      </c>
      <c r="B35" s="12" t="s">
        <v>56</v>
      </c>
      <c r="C35" s="32">
        <v>5666834.6900000004</v>
      </c>
      <c r="D35" s="14">
        <v>1552363463.1600001</v>
      </c>
      <c r="E35" s="41">
        <v>1554398320.55</v>
      </c>
      <c r="F35" s="14">
        <v>8775000</v>
      </c>
      <c r="G35" s="32">
        <f t="shared" si="7"/>
        <v>3108165.3099999996</v>
      </c>
      <c r="H35" s="32">
        <f t="shared" si="8"/>
        <v>-1545623320.55</v>
      </c>
      <c r="I35" s="42">
        <f>F35/F57*100</f>
        <v>5.9003072137547984E-2</v>
      </c>
      <c r="J35" s="34">
        <v>8682000</v>
      </c>
      <c r="K35" s="34">
        <v>8673000</v>
      </c>
    </row>
    <row r="36" spans="1:11" x14ac:dyDescent="0.25">
      <c r="A36" s="8" t="s">
        <v>57</v>
      </c>
      <c r="B36" s="17" t="s">
        <v>58</v>
      </c>
      <c r="C36" s="33">
        <f t="shared" ref="C36:H36" si="16">SUM(C37:C41)</f>
        <v>9455358576.4400005</v>
      </c>
      <c r="D36" s="33">
        <f t="shared" si="16"/>
        <v>10180294357.480001</v>
      </c>
      <c r="E36" s="33">
        <v>12062967664.42</v>
      </c>
      <c r="F36" s="33">
        <f t="shared" si="16"/>
        <v>9097234939.6399994</v>
      </c>
      <c r="G36" s="33">
        <f t="shared" si="16"/>
        <v>-358123636.79999971</v>
      </c>
      <c r="H36" s="33">
        <f t="shared" si="16"/>
        <v>-2965732724.7800007</v>
      </c>
      <c r="I36" s="33">
        <f>F36/F57*100</f>
        <v>61.169778848524317</v>
      </c>
      <c r="J36" s="38">
        <f>SUM(J37:J41)</f>
        <v>8347293126.5200005</v>
      </c>
      <c r="K36" s="38">
        <f>SUM(K37:K41)</f>
        <v>8356953452.6599998</v>
      </c>
    </row>
    <row r="37" spans="1:11" outlineLevel="1" x14ac:dyDescent="0.25">
      <c r="A37" s="16" t="s">
        <v>59</v>
      </c>
      <c r="B37" s="12" t="s">
        <v>60</v>
      </c>
      <c r="C37" s="32">
        <v>3197363534.79</v>
      </c>
      <c r="D37" s="14">
        <v>2516032151.1799998</v>
      </c>
      <c r="E37" s="41">
        <v>3602586015.6000004</v>
      </c>
      <c r="F37" s="14">
        <v>3288967384.6500001</v>
      </c>
      <c r="G37" s="32">
        <f t="shared" si="7"/>
        <v>91603849.860000134</v>
      </c>
      <c r="H37" s="32">
        <f t="shared" si="8"/>
        <v>-313618630.95000029</v>
      </c>
      <c r="I37" s="32">
        <f>F37/F57*100</f>
        <v>22.115006251230369</v>
      </c>
      <c r="J37" s="14">
        <v>3279571785.5500002</v>
      </c>
      <c r="K37" s="14">
        <v>3279571785.5500002</v>
      </c>
    </row>
    <row r="38" spans="1:11" outlineLevel="1" x14ac:dyDescent="0.25">
      <c r="A38" s="16" t="s">
        <v>61</v>
      </c>
      <c r="B38" s="12" t="s">
        <v>62</v>
      </c>
      <c r="C38" s="32">
        <v>5449600049.8699999</v>
      </c>
      <c r="D38" s="14">
        <v>6718394191.2700005</v>
      </c>
      <c r="E38" s="41">
        <v>7427434046.5300007</v>
      </c>
      <c r="F38" s="14">
        <v>4843893329.9200001</v>
      </c>
      <c r="G38" s="32">
        <f t="shared" si="7"/>
        <v>-605706719.94999981</v>
      </c>
      <c r="H38" s="32">
        <f t="shared" si="8"/>
        <v>-2583540716.6100006</v>
      </c>
      <c r="I38" s="32">
        <f>F38/F57*100</f>
        <v>32.570323370012225</v>
      </c>
      <c r="J38" s="14">
        <v>4092617502.2800002</v>
      </c>
      <c r="K38" s="14">
        <v>4087931746.6100001</v>
      </c>
    </row>
    <row r="39" spans="1:11" outlineLevel="1" x14ac:dyDescent="0.25">
      <c r="A39" s="16" t="s">
        <v>63</v>
      </c>
      <c r="B39" s="12" t="s">
        <v>64</v>
      </c>
      <c r="C39" s="32">
        <v>534971535.5</v>
      </c>
      <c r="D39" s="14">
        <v>666746479.17999995</v>
      </c>
      <c r="E39" s="41">
        <v>720679796.55999994</v>
      </c>
      <c r="F39" s="14">
        <v>644870649.13999999</v>
      </c>
      <c r="G39" s="32">
        <f t="shared" si="7"/>
        <v>109899113.63999999</v>
      </c>
      <c r="H39" s="32">
        <f t="shared" si="8"/>
        <v>-75809147.419999957</v>
      </c>
      <c r="I39" s="32">
        <f>F39/F57*100</f>
        <v>4.3361081972187829</v>
      </c>
      <c r="J39" s="14">
        <v>646182321.47000003</v>
      </c>
      <c r="K39" s="14">
        <v>650142156.38</v>
      </c>
    </row>
    <row r="40" spans="1:11" outlineLevel="1" x14ac:dyDescent="0.25">
      <c r="A40" s="16" t="s">
        <v>65</v>
      </c>
      <c r="B40" s="12" t="s">
        <v>66</v>
      </c>
      <c r="C40" s="32">
        <v>4364701.1100000003</v>
      </c>
      <c r="D40" s="14">
        <v>5389043.6900000004</v>
      </c>
      <c r="E40" s="41">
        <v>6212493.1299999999</v>
      </c>
      <c r="F40" s="14">
        <v>5149290.45</v>
      </c>
      <c r="G40" s="32">
        <f t="shared" si="7"/>
        <v>784589.33999999985</v>
      </c>
      <c r="H40" s="32">
        <f t="shared" si="8"/>
        <v>-1063202.6799999997</v>
      </c>
      <c r="I40" s="32">
        <f>F40/F57*100</f>
        <v>3.4623812635730708E-2</v>
      </c>
      <c r="J40" s="14">
        <v>4364589.72</v>
      </c>
      <c r="K40" s="14">
        <v>4433206.7300000004</v>
      </c>
    </row>
    <row r="41" spans="1:11" outlineLevel="1" x14ac:dyDescent="0.25">
      <c r="A41" s="16" t="s">
        <v>67</v>
      </c>
      <c r="B41" s="12" t="s">
        <v>68</v>
      </c>
      <c r="C41" s="32">
        <v>269058755.17000002</v>
      </c>
      <c r="D41" s="14">
        <v>273732492.16000003</v>
      </c>
      <c r="E41" s="41">
        <v>306055312.60000002</v>
      </c>
      <c r="F41" s="14">
        <v>314354285.48000002</v>
      </c>
      <c r="G41" s="32">
        <f t="shared" si="7"/>
        <v>45295530.310000002</v>
      </c>
      <c r="H41" s="32">
        <f t="shared" si="8"/>
        <v>8298972.8799999952</v>
      </c>
      <c r="I41" s="32">
        <f>F41/F57*100</f>
        <v>2.113717217427213</v>
      </c>
      <c r="J41" s="14">
        <v>324556927.5</v>
      </c>
      <c r="K41" s="14">
        <v>334874557.38999999</v>
      </c>
    </row>
    <row r="42" spans="1:11" x14ac:dyDescent="0.25">
      <c r="A42" s="8" t="s">
        <v>69</v>
      </c>
      <c r="B42" s="17" t="s">
        <v>70</v>
      </c>
      <c r="C42" s="33">
        <f>SUM(C43:C44)</f>
        <v>522318879.42000002</v>
      </c>
      <c r="D42" s="33">
        <f t="shared" ref="D42:E42" si="17">SUM(D43:D44)</f>
        <v>581789859.32000005</v>
      </c>
      <c r="E42" s="33">
        <v>700477912.03999996</v>
      </c>
      <c r="F42" s="33">
        <f t="shared" ref="F42" si="18">SUM(F43:F44)</f>
        <v>690558618.91999996</v>
      </c>
      <c r="G42" s="33">
        <f t="shared" ref="G42" si="19">SUM(G43:G44)</f>
        <v>168239739.49999994</v>
      </c>
      <c r="H42" s="33">
        <f t="shared" ref="H42" si="20">SUM(H43:H44)</f>
        <v>-9919293.1199999899</v>
      </c>
      <c r="I42" s="33">
        <f>F42/F57*100</f>
        <v>4.6433139609506862</v>
      </c>
      <c r="J42" s="33">
        <f t="shared" ref="J42" si="21">SUM(J43:J44)</f>
        <v>692514158.25</v>
      </c>
      <c r="K42" s="33">
        <f t="shared" ref="K42" si="22">SUM(K43:K44)</f>
        <v>691268780.47000003</v>
      </c>
    </row>
    <row r="43" spans="1:11" outlineLevel="1" x14ac:dyDescent="0.25">
      <c r="A43" s="19" t="s">
        <v>71</v>
      </c>
      <c r="B43" s="12" t="s">
        <v>72</v>
      </c>
      <c r="C43" s="32">
        <v>450280718.85000002</v>
      </c>
      <c r="D43" s="14">
        <v>495043041.06</v>
      </c>
      <c r="E43" s="41">
        <v>613714471.78999996</v>
      </c>
      <c r="F43" s="14">
        <v>594490836.65999997</v>
      </c>
      <c r="G43" s="32">
        <f t="shared" si="7"/>
        <v>144210117.80999994</v>
      </c>
      <c r="H43" s="32">
        <f t="shared" si="8"/>
        <v>-19223635.129999995</v>
      </c>
      <c r="I43" s="32">
        <f>F43/F57*100</f>
        <v>3.9973544980696567</v>
      </c>
      <c r="J43" s="14">
        <v>595912303.26999998</v>
      </c>
      <c r="K43" s="14">
        <v>593477463.26999998</v>
      </c>
    </row>
    <row r="44" spans="1:11" ht="31.5" outlineLevel="1" x14ac:dyDescent="0.25">
      <c r="A44" s="19" t="s">
        <v>73</v>
      </c>
      <c r="B44" s="12" t="s">
        <v>74</v>
      </c>
      <c r="C44" s="32">
        <v>72038160.569999993</v>
      </c>
      <c r="D44" s="14">
        <v>86746818.260000005</v>
      </c>
      <c r="E44" s="41">
        <v>86763440.25</v>
      </c>
      <c r="F44" s="14">
        <v>96067782.260000005</v>
      </c>
      <c r="G44" s="32">
        <f t="shared" si="7"/>
        <v>24029621.690000013</v>
      </c>
      <c r="H44" s="32">
        <f t="shared" si="8"/>
        <v>9304342.0100000054</v>
      </c>
      <c r="I44" s="32">
        <f>F44/F57*100</f>
        <v>0.64595946288102934</v>
      </c>
      <c r="J44" s="14">
        <v>96601854.980000004</v>
      </c>
      <c r="K44" s="14">
        <v>97791317.200000003</v>
      </c>
    </row>
    <row r="45" spans="1:11" x14ac:dyDescent="0.25">
      <c r="A45" s="8" t="s">
        <v>75</v>
      </c>
      <c r="B45" s="17" t="s">
        <v>76</v>
      </c>
      <c r="C45" s="33">
        <f>SUM(C46:C49)</f>
        <v>356561628.44999999</v>
      </c>
      <c r="D45" s="33">
        <f t="shared" ref="D45:F45" si="23">SUM(D46:D49)</f>
        <v>456685616.57999992</v>
      </c>
      <c r="E45" s="33">
        <v>447662262.99999994</v>
      </c>
      <c r="F45" s="33">
        <f t="shared" si="23"/>
        <v>419085633.20999998</v>
      </c>
      <c r="G45" s="33">
        <f t="shared" ref="G45" si="24">SUM(G46:G49)</f>
        <v>62524004.759999961</v>
      </c>
      <c r="H45" s="33">
        <f t="shared" ref="H45" si="25">SUM(H46:H49)</f>
        <v>-28576629.790000003</v>
      </c>
      <c r="I45" s="33">
        <f>F45/F57*100</f>
        <v>2.8179304670198979</v>
      </c>
      <c r="J45" s="33">
        <f t="shared" ref="J45" si="26">SUM(J46:J49)</f>
        <v>399339093.72000003</v>
      </c>
      <c r="K45" s="33">
        <f t="shared" ref="K45" si="27">SUM(K46:K49)</f>
        <v>401168927.31</v>
      </c>
    </row>
    <row r="46" spans="1:11" outlineLevel="1" x14ac:dyDescent="0.25">
      <c r="A46" s="19" t="s">
        <v>77</v>
      </c>
      <c r="B46" s="12" t="s">
        <v>78</v>
      </c>
      <c r="C46" s="32">
        <v>84001629.540000007</v>
      </c>
      <c r="D46" s="14">
        <v>89344652.709999993</v>
      </c>
      <c r="E46" s="41">
        <v>91327301.969999999</v>
      </c>
      <c r="F46" s="14">
        <v>96638547.599999994</v>
      </c>
      <c r="G46" s="32">
        <f t="shared" si="7"/>
        <v>12636918.059999987</v>
      </c>
      <c r="H46" s="32">
        <f t="shared" si="8"/>
        <v>5311245.6299999952</v>
      </c>
      <c r="I46" s="32">
        <f>F46/F57*100</f>
        <v>0.6497972872148905</v>
      </c>
      <c r="J46" s="14">
        <v>96638547.599999994</v>
      </c>
      <c r="K46" s="14">
        <v>96638547.599999994</v>
      </c>
    </row>
    <row r="47" spans="1:11" outlineLevel="1" x14ac:dyDescent="0.25">
      <c r="A47" s="19" t="s">
        <v>79</v>
      </c>
      <c r="B47" s="12" t="s">
        <v>80</v>
      </c>
      <c r="C47" s="32">
        <v>2165700.3199999998</v>
      </c>
      <c r="D47" s="14">
        <v>1239000</v>
      </c>
      <c r="E47" s="41">
        <v>2439970.86</v>
      </c>
      <c r="F47" s="14">
        <v>1243000</v>
      </c>
      <c r="G47" s="32">
        <f t="shared" si="7"/>
        <v>-922700.31999999983</v>
      </c>
      <c r="H47" s="32">
        <f t="shared" si="8"/>
        <v>-1196970.8599999999</v>
      </c>
      <c r="I47" s="32">
        <f>F47/F57*100</f>
        <v>8.3579280532161994E-3</v>
      </c>
      <c r="J47" s="14">
        <v>1193000</v>
      </c>
      <c r="K47" s="14">
        <v>1153000</v>
      </c>
    </row>
    <row r="48" spans="1:11" outlineLevel="1" x14ac:dyDescent="0.25">
      <c r="A48" s="19" t="s">
        <v>81</v>
      </c>
      <c r="B48" s="12" t="s">
        <v>82</v>
      </c>
      <c r="C48" s="32">
        <v>263387181.52000001</v>
      </c>
      <c r="D48" s="14">
        <v>345405204.89999998</v>
      </c>
      <c r="E48" s="32">
        <v>336950919.01999998</v>
      </c>
      <c r="F48" s="14">
        <v>300527613.51999998</v>
      </c>
      <c r="G48" s="32">
        <f t="shared" si="7"/>
        <v>37140431.99999997</v>
      </c>
      <c r="H48" s="32">
        <f t="shared" si="8"/>
        <v>-36423305.5</v>
      </c>
      <c r="I48" s="32">
        <f>F48/F57*100</f>
        <v>2.0207467190707353</v>
      </c>
      <c r="J48" s="14">
        <v>280341573.48000002</v>
      </c>
      <c r="K48" s="14">
        <v>281628842.16000003</v>
      </c>
    </row>
    <row r="49" spans="1:11" ht="31.5" outlineLevel="1" x14ac:dyDescent="0.25">
      <c r="A49" s="19" t="s">
        <v>83</v>
      </c>
      <c r="B49" s="12" t="s">
        <v>84</v>
      </c>
      <c r="C49" s="32">
        <v>7007117.0700000003</v>
      </c>
      <c r="D49" s="14">
        <v>20696758.969999999</v>
      </c>
      <c r="E49" s="32">
        <v>16944071.149999999</v>
      </c>
      <c r="F49" s="14">
        <v>20676472.09</v>
      </c>
      <c r="G49" s="32">
        <f t="shared" si="7"/>
        <v>13669355.02</v>
      </c>
      <c r="H49" s="32">
        <f t="shared" si="8"/>
        <v>3732400.9400000013</v>
      </c>
      <c r="I49" s="32">
        <f>F49/F57*100</f>
        <v>0.13902853268105614</v>
      </c>
      <c r="J49" s="14">
        <v>21165972.640000001</v>
      </c>
      <c r="K49" s="14">
        <v>21748537.550000001</v>
      </c>
    </row>
    <row r="50" spans="1:11" x14ac:dyDescent="0.25">
      <c r="A50" s="8" t="s">
        <v>85</v>
      </c>
      <c r="B50" s="17" t="s">
        <v>86</v>
      </c>
      <c r="C50" s="33">
        <f>SUM(C51:C54)</f>
        <v>408116951.5</v>
      </c>
      <c r="D50" s="33">
        <f t="shared" ref="D50:F50" si="28">SUM(D51:D54)</f>
        <v>636570150.77999997</v>
      </c>
      <c r="E50" s="33">
        <v>718914489.43999994</v>
      </c>
      <c r="F50" s="33">
        <f t="shared" si="28"/>
        <v>583975240.74000001</v>
      </c>
      <c r="G50" s="33">
        <f t="shared" ref="G50" si="29">SUM(G51:G54)</f>
        <v>175858289.23999998</v>
      </c>
      <c r="H50" s="33">
        <f t="shared" ref="H50" si="30">SUM(H51:H54)</f>
        <v>-134939248.69999999</v>
      </c>
      <c r="I50" s="33">
        <f>F50/F57*100</f>
        <v>3.9266476644927835</v>
      </c>
      <c r="J50" s="33">
        <f t="shared" ref="J50" si="31">SUM(J51:J54)</f>
        <v>446881505.82000005</v>
      </c>
      <c r="K50" s="33">
        <f t="shared" ref="K50" si="32">SUM(K51:K54)</f>
        <v>447296899.05000001</v>
      </c>
    </row>
    <row r="51" spans="1:11" x14ac:dyDescent="0.25">
      <c r="A51" s="16" t="s">
        <v>87</v>
      </c>
      <c r="B51" s="12" t="s">
        <v>88</v>
      </c>
      <c r="C51" s="32">
        <v>165775162.28</v>
      </c>
      <c r="D51" s="32">
        <v>105660541.17</v>
      </c>
      <c r="E51" s="32">
        <v>119594563.47</v>
      </c>
      <c r="F51" s="14">
        <v>155001530.62</v>
      </c>
      <c r="G51" s="32">
        <f t="shared" si="7"/>
        <v>-10773631.659999996</v>
      </c>
      <c r="H51" s="32">
        <f t="shared" si="8"/>
        <v>35406967.150000006</v>
      </c>
      <c r="I51" s="32">
        <f>F51/F57*100</f>
        <v>1.042229799726748</v>
      </c>
      <c r="J51" s="14">
        <v>144891674.71000001</v>
      </c>
      <c r="K51" s="14">
        <v>145029273.16</v>
      </c>
    </row>
    <row r="52" spans="1:11" x14ac:dyDescent="0.25">
      <c r="A52" s="16" t="s">
        <v>89</v>
      </c>
      <c r="B52" s="12" t="s">
        <v>90</v>
      </c>
      <c r="C52" s="32">
        <v>18901427.870000001</v>
      </c>
      <c r="D52" s="32">
        <v>239497468.18000001</v>
      </c>
      <c r="E52" s="32">
        <v>299761243.20999998</v>
      </c>
      <c r="F52" s="14">
        <v>123234621.20999999</v>
      </c>
      <c r="G52" s="32">
        <f t="shared" si="7"/>
        <v>104333193.33999999</v>
      </c>
      <c r="H52" s="32">
        <f t="shared" si="8"/>
        <v>-176526622</v>
      </c>
      <c r="I52" s="32">
        <f>F52/F57*100</f>
        <v>0.8286292017204594</v>
      </c>
      <c r="J52" s="14">
        <v>1000000</v>
      </c>
      <c r="K52" s="14">
        <v>500000</v>
      </c>
    </row>
    <row r="53" spans="1:11" x14ac:dyDescent="0.25">
      <c r="A53" s="16" t="s">
        <v>91</v>
      </c>
      <c r="B53" s="12" t="s">
        <v>92</v>
      </c>
      <c r="C53" s="32">
        <v>214811858.28999999</v>
      </c>
      <c r="D53" s="32">
        <v>282701300.43000001</v>
      </c>
      <c r="E53" s="32">
        <v>289504918.57999998</v>
      </c>
      <c r="F53" s="14">
        <v>295586953.62</v>
      </c>
      <c r="G53" s="32">
        <f t="shared" si="7"/>
        <v>80775095.330000013</v>
      </c>
      <c r="H53" s="32">
        <f t="shared" si="8"/>
        <v>6082035.0400000215</v>
      </c>
      <c r="I53" s="32">
        <f>F53/F57*100</f>
        <v>1.9875257375907589</v>
      </c>
      <c r="J53" s="14">
        <v>290754431.50999999</v>
      </c>
      <c r="K53" s="14">
        <v>291116833.06</v>
      </c>
    </row>
    <row r="54" spans="1:11" ht="31.5" outlineLevel="1" x14ac:dyDescent="0.25">
      <c r="A54" s="16" t="s">
        <v>93</v>
      </c>
      <c r="B54" s="12" t="s">
        <v>94</v>
      </c>
      <c r="C54" s="32">
        <v>8628503.0600000005</v>
      </c>
      <c r="D54" s="14">
        <v>8710841</v>
      </c>
      <c r="E54" s="32">
        <v>10053764.18</v>
      </c>
      <c r="F54" s="14">
        <v>10152135.289999999</v>
      </c>
      <c r="G54" s="32">
        <f t="shared" si="7"/>
        <v>1523632.2299999986</v>
      </c>
      <c r="H54" s="32">
        <f t="shared" si="8"/>
        <v>98371.109999999404</v>
      </c>
      <c r="I54" s="32">
        <f>F54/F57*100</f>
        <v>6.8262925454816714E-2</v>
      </c>
      <c r="J54" s="32">
        <v>10235399.6</v>
      </c>
      <c r="K54" s="32">
        <v>10650792.83</v>
      </c>
    </row>
    <row r="55" spans="1:11" ht="31.5" x14ac:dyDescent="0.25">
      <c r="A55" s="8" t="s">
        <v>95</v>
      </c>
      <c r="B55" s="17" t="s">
        <v>96</v>
      </c>
      <c r="C55" s="33">
        <f>C56</f>
        <v>91657579.620000005</v>
      </c>
      <c r="D55" s="33">
        <f t="shared" ref="D55:F55" si="33">D56</f>
        <v>203872703.31</v>
      </c>
      <c r="E55" s="33">
        <v>202372703.31</v>
      </c>
      <c r="F55" s="33">
        <f t="shared" si="33"/>
        <v>372417044.27999997</v>
      </c>
      <c r="G55" s="33">
        <f t="shared" ref="G55" si="34">G56</f>
        <v>280759464.65999997</v>
      </c>
      <c r="H55" s="33">
        <f t="shared" ref="H55" si="35">H56</f>
        <v>170044340.96999997</v>
      </c>
      <c r="I55" s="33">
        <f>F55/F57*100</f>
        <v>2.5041310232370644</v>
      </c>
      <c r="J55" s="33">
        <f t="shared" ref="J55" si="36">J56</f>
        <v>435903566.47000003</v>
      </c>
      <c r="K55" s="33">
        <f t="shared" ref="K55" si="37">K56</f>
        <v>333214890.58999997</v>
      </c>
    </row>
    <row r="56" spans="1:11" ht="31.5" outlineLevel="1" x14ac:dyDescent="0.25">
      <c r="A56" s="16" t="s">
        <v>97</v>
      </c>
      <c r="B56" s="12" t="s">
        <v>98</v>
      </c>
      <c r="C56" s="32">
        <v>91657579.620000005</v>
      </c>
      <c r="D56" s="14">
        <v>203872703.31</v>
      </c>
      <c r="E56" s="32">
        <v>202372703.31</v>
      </c>
      <c r="F56" s="14">
        <v>372417044.27999997</v>
      </c>
      <c r="G56" s="32">
        <f t="shared" si="7"/>
        <v>280759464.65999997</v>
      </c>
      <c r="H56" s="32">
        <f t="shared" si="8"/>
        <v>170044340.96999997</v>
      </c>
      <c r="I56" s="32">
        <f>F56/F57*100</f>
        <v>2.5041310232370644</v>
      </c>
      <c r="J56" s="14">
        <v>435903566.47000003</v>
      </c>
      <c r="K56" s="32">
        <v>333214890.58999997</v>
      </c>
    </row>
    <row r="57" spans="1:11" ht="27.75" customHeight="1" x14ac:dyDescent="0.25">
      <c r="A57" s="113" t="s">
        <v>99</v>
      </c>
      <c r="B57" s="114"/>
      <c r="C57" s="39">
        <f t="shared" ref="C57:H57" si="38">C8+C17+C19+C23+C29+C36+C42+C45+C50+C55+C34</f>
        <v>18182534240.379997</v>
      </c>
      <c r="D57" s="39">
        <f t="shared" si="38"/>
        <v>17877881600.790001</v>
      </c>
      <c r="E57" s="39">
        <v>22549605025.07</v>
      </c>
      <c r="F57" s="39">
        <f t="shared" si="38"/>
        <v>14872106963.42</v>
      </c>
      <c r="G57" s="39">
        <f t="shared" si="38"/>
        <v>-3310427276.9600005</v>
      </c>
      <c r="H57" s="39">
        <f t="shared" si="38"/>
        <v>-7677498061.6500006</v>
      </c>
      <c r="I57" s="39"/>
      <c r="J57" s="39">
        <f>J8+J17+J19+J23+J29+J36+J42+J45+J50+J55+J34</f>
        <v>13504760907.629999</v>
      </c>
      <c r="K57" s="39">
        <f>K8+K17+K19+K23+K29+K36+K42+K45+K50+K55+K34</f>
        <v>13804786022.889997</v>
      </c>
    </row>
    <row r="58" spans="1:11" ht="12.75" customHeight="1" x14ac:dyDescent="0.25">
      <c r="A58" s="2"/>
      <c r="B58" s="24"/>
      <c r="C58" s="25"/>
      <c r="D58" s="25"/>
      <c r="E58" s="2"/>
      <c r="F58" s="25"/>
      <c r="G58" s="25"/>
      <c r="H58" s="25"/>
      <c r="I58" s="26"/>
      <c r="J58" s="40"/>
      <c r="K58" s="40"/>
    </row>
    <row r="59" spans="1:11" x14ac:dyDescent="0.25">
      <c r="C59" s="28"/>
      <c r="D59" s="29"/>
      <c r="E59" s="28"/>
      <c r="F59" s="28"/>
      <c r="G59" s="28"/>
      <c r="H59" s="28"/>
      <c r="I59" s="30"/>
      <c r="J59" s="28"/>
      <c r="K59" s="28"/>
    </row>
    <row r="60" spans="1:11" x14ac:dyDescent="0.25">
      <c r="C60" s="28"/>
      <c r="D60" s="28"/>
      <c r="E60" s="28"/>
      <c r="F60" s="28"/>
      <c r="G60" s="28"/>
      <c r="H60" s="28"/>
      <c r="I60" s="28"/>
      <c r="J60" s="28"/>
      <c r="K60" s="28"/>
    </row>
    <row r="61" spans="1:11" x14ac:dyDescent="0.25">
      <c r="C61" s="28"/>
      <c r="D61" s="28"/>
      <c r="E61" s="28"/>
      <c r="F61" s="28"/>
      <c r="G61" s="28"/>
      <c r="H61" s="28"/>
      <c r="I61" s="28"/>
      <c r="J61" s="28"/>
      <c r="K61" s="28"/>
    </row>
    <row r="62" spans="1:11" x14ac:dyDescent="0.25">
      <c r="C62" s="28"/>
      <c r="D62" s="28"/>
      <c r="E62" s="28"/>
      <c r="F62" s="28"/>
      <c r="G62" s="28"/>
      <c r="H62" s="28"/>
      <c r="I62" s="30"/>
      <c r="J62" s="28"/>
      <c r="K62" s="28"/>
    </row>
    <row r="63" spans="1:11" x14ac:dyDescent="0.25">
      <c r="C63" s="28"/>
      <c r="D63" s="28"/>
      <c r="E63" s="28"/>
      <c r="F63" s="28"/>
      <c r="G63" s="28"/>
      <c r="H63" s="28"/>
      <c r="I63" s="30"/>
      <c r="J63" s="28"/>
      <c r="K63" s="28"/>
    </row>
  </sheetData>
  <mergeCells count="16"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  <mergeCell ref="G6:G7"/>
    <mergeCell ref="H6:H7"/>
    <mergeCell ref="I6:I7"/>
    <mergeCell ref="J6:J7"/>
    <mergeCell ref="K6:K7"/>
  </mergeCells>
  <pageMargins left="0.59027779102325439" right="0.59027779102325439" top="0.59027779102325439" bottom="0.59027779102325439" header="0.39375001192092896" footer="0.39375001192092896"/>
  <pageSetup paperSize="9" scale="45" fitToHeight="200" orientation="portrait" errors="blank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zoomScaleNormal="100" workbookViewId="0">
      <pane ySplit="7" topLeftCell="A8" activePane="bottomLeft" state="frozen"/>
      <selection pane="bottomLeft" activeCell="E57" sqref="E57"/>
    </sheetView>
  </sheetViews>
  <sheetFormatPr defaultRowHeight="15.75" outlineLevelRow="1" x14ac:dyDescent="0.25"/>
  <cols>
    <col min="1" max="1" width="48.5703125" style="4" customWidth="1"/>
    <col min="2" max="2" width="7.7109375" style="27" customWidth="1"/>
    <col min="3" max="3" width="18.28515625" style="4" customWidth="1"/>
    <col min="4" max="4" width="19.7109375" style="4" customWidth="1"/>
    <col min="5" max="5" width="19.7109375" style="155" customWidth="1"/>
    <col min="6" max="6" width="18.7109375" style="4" customWidth="1"/>
    <col min="7" max="8" width="16.7109375" style="4" customWidth="1"/>
    <col min="9" max="9" width="13.42578125" style="31" customWidth="1"/>
    <col min="10" max="11" width="19.42578125" style="4" customWidth="1"/>
    <col min="12" max="16384" width="9.140625" style="4"/>
  </cols>
  <sheetData>
    <row r="1" spans="1:11" ht="15" customHeight="1" x14ac:dyDescent="0.25">
      <c r="A1" s="115"/>
      <c r="B1" s="116"/>
      <c r="C1" s="116"/>
      <c r="D1" s="116"/>
      <c r="E1" s="116"/>
      <c r="F1" s="40"/>
      <c r="G1" s="40"/>
      <c r="H1" s="40"/>
      <c r="I1" s="3"/>
      <c r="J1" s="2"/>
      <c r="K1" s="2"/>
    </row>
    <row r="2" spans="1:11" ht="15.2" customHeight="1" x14ac:dyDescent="0.25">
      <c r="A2" s="115"/>
      <c r="B2" s="116"/>
      <c r="C2" s="116"/>
      <c r="D2" s="116"/>
      <c r="E2" s="116"/>
      <c r="F2" s="40"/>
      <c r="G2" s="40"/>
      <c r="H2" s="40"/>
      <c r="I2" s="3"/>
      <c r="J2" s="2"/>
      <c r="K2" s="2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customHeight="1" x14ac:dyDescent="0.25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s="6" customFormat="1" ht="26.25" customHeight="1" x14ac:dyDescent="0.25">
      <c r="A6" s="123" t="s">
        <v>0</v>
      </c>
      <c r="B6" s="125" t="s">
        <v>1</v>
      </c>
      <c r="C6" s="127" t="s">
        <v>105</v>
      </c>
      <c r="D6" s="98" t="s">
        <v>106</v>
      </c>
      <c r="E6" s="151" t="s">
        <v>107</v>
      </c>
      <c r="F6" s="131">
        <v>2025</v>
      </c>
      <c r="G6" s="127" t="s">
        <v>110</v>
      </c>
      <c r="H6" s="127" t="s">
        <v>108</v>
      </c>
      <c r="I6" s="127" t="s">
        <v>2</v>
      </c>
      <c r="J6" s="123" t="s">
        <v>100</v>
      </c>
      <c r="K6" s="123" t="s">
        <v>109</v>
      </c>
    </row>
    <row r="7" spans="1:11" s="6" customFormat="1" ht="54.75" customHeight="1" x14ac:dyDescent="0.25">
      <c r="A7" s="124"/>
      <c r="B7" s="126"/>
      <c r="C7" s="128"/>
      <c r="D7" s="99" t="s">
        <v>3</v>
      </c>
      <c r="E7" s="152"/>
      <c r="F7" s="132"/>
      <c r="G7" s="128"/>
      <c r="H7" s="128"/>
      <c r="I7" s="128"/>
      <c r="J7" s="124"/>
      <c r="K7" s="124"/>
    </row>
    <row r="8" spans="1:11" x14ac:dyDescent="0.25">
      <c r="A8" s="8" t="s">
        <v>4</v>
      </c>
      <c r="B8" s="9" t="s">
        <v>5</v>
      </c>
      <c r="C8" s="33">
        <f t="shared" ref="C8:H8" si="0">SUM(C9:C16)</f>
        <v>0</v>
      </c>
      <c r="D8" s="33">
        <f t="shared" ref="D8:F8" si="1">SUM(D9:D16)</f>
        <v>0</v>
      </c>
      <c r="E8" s="10">
        <f t="shared" si="1"/>
        <v>0</v>
      </c>
      <c r="F8" s="33"/>
      <c r="G8" s="33"/>
      <c r="H8" s="33"/>
      <c r="I8" s="33"/>
      <c r="J8" s="10"/>
      <c r="K8" s="10"/>
    </row>
    <row r="9" spans="1:11" ht="47.25" outlineLevel="1" x14ac:dyDescent="0.25">
      <c r="A9" s="11" t="s">
        <v>6</v>
      </c>
      <c r="B9" s="12" t="s">
        <v>7</v>
      </c>
      <c r="C9" s="32">
        <f>'006'!C9+'014'!C9+'012'!C9+'005'!C9</f>
        <v>0</v>
      </c>
      <c r="D9" s="32">
        <f>'006'!D9+'014'!D9+'012'!D9+'005'!D9</f>
        <v>0</v>
      </c>
      <c r="E9" s="13"/>
      <c r="F9" s="32"/>
      <c r="G9" s="32"/>
      <c r="H9" s="32"/>
      <c r="I9" s="33"/>
      <c r="J9" s="1"/>
      <c r="K9" s="1"/>
    </row>
    <row r="10" spans="1:11" ht="78.75" outlineLevel="1" x14ac:dyDescent="0.25">
      <c r="A10" s="16" t="s">
        <v>8</v>
      </c>
      <c r="B10" s="12" t="s">
        <v>9</v>
      </c>
      <c r="C10" s="32">
        <f>'006'!C10+'014'!C10+'012'!C10+'005'!C10</f>
        <v>0</v>
      </c>
      <c r="D10" s="14">
        <f>'006'!D10+'014'!D10+'012'!D10+'005'!D10</f>
        <v>0</v>
      </c>
      <c r="E10" s="13"/>
      <c r="F10" s="32"/>
      <c r="G10" s="32"/>
      <c r="H10" s="32"/>
      <c r="I10" s="33"/>
      <c r="J10" s="1"/>
      <c r="K10" s="1"/>
    </row>
    <row r="11" spans="1:11" ht="82.5" customHeight="1" outlineLevel="1" x14ac:dyDescent="0.25">
      <c r="A11" s="16" t="s">
        <v>103</v>
      </c>
      <c r="B11" s="12" t="s">
        <v>10</v>
      </c>
      <c r="C11" s="32">
        <f>'006'!C11+'014'!C11+'012'!C11+'005'!C11</f>
        <v>0</v>
      </c>
      <c r="D11" s="14">
        <f>'006'!D11+'014'!D11+'012'!D11+'005'!D11</f>
        <v>0</v>
      </c>
      <c r="E11" s="15">
        <f>'006'!E11+'014'!E11+'012'!E11+'005'!E11</f>
        <v>0</v>
      </c>
      <c r="F11" s="14"/>
      <c r="G11" s="32"/>
      <c r="H11" s="32"/>
      <c r="I11" s="33"/>
      <c r="J11" s="1"/>
      <c r="K11" s="1"/>
    </row>
    <row r="12" spans="1:11" outlineLevel="1" x14ac:dyDescent="0.25">
      <c r="A12" s="16" t="s">
        <v>11</v>
      </c>
      <c r="B12" s="12" t="s">
        <v>12</v>
      </c>
      <c r="C12" s="32">
        <f>'006'!C12+'014'!C12+'012'!C12+'005'!C12</f>
        <v>0</v>
      </c>
      <c r="D12" s="14">
        <f>'006'!D12+'014'!D12+'012'!D12+'005'!D12</f>
        <v>0</v>
      </c>
      <c r="E12" s="15">
        <f>'006'!E12+'014'!E12+'012'!E12+'005'!E12</f>
        <v>0</v>
      </c>
      <c r="F12" s="14"/>
      <c r="G12" s="32"/>
      <c r="H12" s="32"/>
      <c r="I12" s="33"/>
      <c r="J12" s="1"/>
      <c r="K12" s="1"/>
    </row>
    <row r="13" spans="1:11" ht="63" outlineLevel="1" x14ac:dyDescent="0.25">
      <c r="A13" s="16" t="s">
        <v>13</v>
      </c>
      <c r="B13" s="12" t="s">
        <v>14</v>
      </c>
      <c r="C13" s="32">
        <f>'006'!C13+'014'!C13+'012'!C13+'005'!C13</f>
        <v>0</v>
      </c>
      <c r="D13" s="14">
        <f>'006'!D13+'014'!D13+'012'!D13+'005'!D13</f>
        <v>0</v>
      </c>
      <c r="E13" s="15"/>
      <c r="F13" s="14"/>
      <c r="G13" s="32"/>
      <c r="H13" s="32"/>
      <c r="I13" s="33"/>
      <c r="J13" s="1"/>
      <c r="K13" s="1"/>
    </row>
    <row r="14" spans="1:11" ht="31.5" outlineLevel="1" x14ac:dyDescent="0.25">
      <c r="A14" s="16" t="s">
        <v>101</v>
      </c>
      <c r="B14" s="12" t="s">
        <v>102</v>
      </c>
      <c r="C14" s="32">
        <f>'006'!C14+'014'!C14+'012'!C14+'005'!C14</f>
        <v>0</v>
      </c>
      <c r="D14" s="14">
        <f>'006'!D14+'014'!D14+'012'!D14+'005'!D14</f>
        <v>0</v>
      </c>
      <c r="E14" s="15">
        <f>'006'!E14+'014'!E14+'012'!E14+'005'!E14</f>
        <v>0</v>
      </c>
      <c r="F14" s="14"/>
      <c r="G14" s="32"/>
      <c r="H14" s="32"/>
      <c r="I14" s="33"/>
      <c r="J14" s="1"/>
      <c r="K14" s="1"/>
    </row>
    <row r="15" spans="1:11" outlineLevel="1" x14ac:dyDescent="0.25">
      <c r="A15" s="16" t="s">
        <v>15</v>
      </c>
      <c r="B15" s="12" t="s">
        <v>16</v>
      </c>
      <c r="C15" s="32">
        <f>'006'!C15+'014'!C15+'012'!C15+'005'!C15</f>
        <v>0</v>
      </c>
      <c r="D15" s="14">
        <f>'006'!D15+'014'!D15+'012'!D15+'005'!D15</f>
        <v>0</v>
      </c>
      <c r="E15" s="15">
        <f>'006'!E15+'014'!E15+'012'!E15+'005'!E15</f>
        <v>0</v>
      </c>
      <c r="F15" s="14"/>
      <c r="G15" s="32"/>
      <c r="H15" s="32"/>
      <c r="I15" s="33"/>
      <c r="J15" s="14"/>
      <c r="K15" s="14"/>
    </row>
    <row r="16" spans="1:11" ht="21.75" customHeight="1" outlineLevel="1" x14ac:dyDescent="0.25">
      <c r="A16" s="16" t="s">
        <v>17</v>
      </c>
      <c r="B16" s="12" t="s">
        <v>18</v>
      </c>
      <c r="C16" s="32">
        <f>'006'!C16+'014'!C16+'012'!C16+'005'!C16</f>
        <v>0</v>
      </c>
      <c r="D16" s="14">
        <f>'006'!D16+'014'!D16+'012'!D16+'005'!D16</f>
        <v>0</v>
      </c>
      <c r="E16" s="15"/>
      <c r="F16" s="14"/>
      <c r="G16" s="32"/>
      <c r="H16" s="32"/>
      <c r="I16" s="32"/>
      <c r="J16" s="14"/>
      <c r="K16" s="14"/>
    </row>
    <row r="17" spans="1:11" x14ac:dyDescent="0.25">
      <c r="A17" s="8" t="s">
        <v>19</v>
      </c>
      <c r="B17" s="17" t="s">
        <v>20</v>
      </c>
      <c r="C17" s="33">
        <f>C18</f>
        <v>0</v>
      </c>
      <c r="D17" s="33">
        <f t="shared" ref="D17:H17" si="2">D18</f>
        <v>0</v>
      </c>
      <c r="E17" s="10">
        <f t="shared" si="2"/>
        <v>0</v>
      </c>
      <c r="F17" s="33"/>
      <c r="G17" s="33"/>
      <c r="H17" s="33"/>
      <c r="I17" s="33"/>
      <c r="J17" s="33"/>
      <c r="K17" s="33"/>
    </row>
    <row r="18" spans="1:11" outlineLevel="1" x14ac:dyDescent="0.25">
      <c r="A18" s="18" t="s">
        <v>21</v>
      </c>
      <c r="B18" s="12" t="s">
        <v>22</v>
      </c>
      <c r="C18" s="32">
        <f>'006'!C18+'014'!C18+'012'!C18+'005'!C18</f>
        <v>0</v>
      </c>
      <c r="D18" s="14">
        <f>'006'!D18+'014'!D18+'012'!D18+'005'!D18</f>
        <v>0</v>
      </c>
      <c r="E18" s="15">
        <f>'006'!E18+'014'!E18+'012'!E18+'005'!E18</f>
        <v>0</v>
      </c>
      <c r="F18" s="14"/>
      <c r="G18" s="32"/>
      <c r="H18" s="32"/>
      <c r="I18" s="32"/>
      <c r="J18" s="14"/>
      <c r="K18" s="14"/>
    </row>
    <row r="19" spans="1:11" ht="47.25" x14ac:dyDescent="0.25">
      <c r="A19" s="8" t="s">
        <v>23</v>
      </c>
      <c r="B19" s="17" t="s">
        <v>24</v>
      </c>
      <c r="C19" s="33">
        <f t="shared" ref="C19:H19" si="3">SUM(C20:C22)</f>
        <v>0</v>
      </c>
      <c r="D19" s="33">
        <f t="shared" ref="D19:F19" si="4">SUM(D20:D22)</f>
        <v>0</v>
      </c>
      <c r="E19" s="10">
        <f t="shared" si="4"/>
        <v>0</v>
      </c>
      <c r="F19" s="33"/>
      <c r="G19" s="33"/>
      <c r="H19" s="33"/>
      <c r="I19" s="33"/>
      <c r="J19" s="10"/>
      <c r="K19" s="10"/>
    </row>
    <row r="20" spans="1:11" outlineLevel="1" x14ac:dyDescent="0.25">
      <c r="A20" s="19" t="s">
        <v>25</v>
      </c>
      <c r="B20" s="20" t="s">
        <v>26</v>
      </c>
      <c r="C20" s="32">
        <f>'006'!C20+'014'!C20+'012'!C20+'005'!C20</f>
        <v>0</v>
      </c>
      <c r="D20" s="14">
        <f>'006'!D20+'014'!D20+'012'!D20+'005'!D20</f>
        <v>0</v>
      </c>
      <c r="E20" s="15">
        <f>'006'!E20+'014'!E20+'012'!E20+'005'!E20</f>
        <v>0</v>
      </c>
      <c r="F20" s="14"/>
      <c r="G20" s="32"/>
      <c r="H20" s="32"/>
      <c r="I20" s="32"/>
      <c r="J20" s="14"/>
      <c r="K20" s="14"/>
    </row>
    <row r="21" spans="1:11" ht="60.75" customHeight="1" outlineLevel="1" x14ac:dyDescent="0.25">
      <c r="A21" s="19" t="s">
        <v>27</v>
      </c>
      <c r="B21" s="12" t="s">
        <v>28</v>
      </c>
      <c r="C21" s="32">
        <f>'006'!C21+'014'!C21+'012'!C21+'005'!C21</f>
        <v>0</v>
      </c>
      <c r="D21" s="14">
        <f>'006'!D21+'014'!D21+'012'!D21+'005'!D21</f>
        <v>0</v>
      </c>
      <c r="E21" s="15">
        <f>'006'!E21+'014'!E21+'012'!E21+'005'!E21</f>
        <v>0</v>
      </c>
      <c r="F21" s="14"/>
      <c r="G21" s="32"/>
      <c r="H21" s="32"/>
      <c r="I21" s="32"/>
      <c r="J21" s="14"/>
      <c r="K21" s="14"/>
    </row>
    <row r="22" spans="1:11" ht="49.5" customHeight="1" outlineLevel="1" x14ac:dyDescent="0.25">
      <c r="A22" s="19" t="s">
        <v>29</v>
      </c>
      <c r="B22" s="12" t="s">
        <v>30</v>
      </c>
      <c r="C22" s="32">
        <f>'006'!C22+'014'!C22+'012'!C22+'005'!C22</f>
        <v>0</v>
      </c>
      <c r="D22" s="14">
        <f>'006'!D22+'014'!D22+'012'!D22+'005'!D22</f>
        <v>0</v>
      </c>
      <c r="E22" s="15">
        <f>'006'!E22+'014'!E22+'012'!E22+'005'!E22</f>
        <v>0</v>
      </c>
      <c r="F22" s="14"/>
      <c r="G22" s="32"/>
      <c r="H22" s="32"/>
      <c r="I22" s="32"/>
      <c r="J22" s="14"/>
      <c r="K22" s="14"/>
    </row>
    <row r="23" spans="1:11" x14ac:dyDescent="0.25">
      <c r="A23" s="8" t="s">
        <v>31</v>
      </c>
      <c r="B23" s="17" t="s">
        <v>32</v>
      </c>
      <c r="C23" s="33">
        <f>SUM(C24:C28)</f>
        <v>0</v>
      </c>
      <c r="D23" s="33">
        <f t="shared" ref="D23:H23" si="5">SUM(D24:D28)</f>
        <v>0</v>
      </c>
      <c r="E23" s="10">
        <f t="shared" si="5"/>
        <v>67506116.650000006</v>
      </c>
      <c r="F23" s="33"/>
      <c r="G23" s="33"/>
      <c r="H23" s="33"/>
      <c r="I23" s="33"/>
      <c r="J23" s="33"/>
      <c r="K23" s="33"/>
    </row>
    <row r="24" spans="1:11" outlineLevel="1" x14ac:dyDescent="0.25">
      <c r="A24" s="16" t="s">
        <v>33</v>
      </c>
      <c r="B24" s="12" t="s">
        <v>34</v>
      </c>
      <c r="C24" s="32">
        <f>'006'!C24+'014'!C24+'012'!C24+'005'!C24</f>
        <v>0</v>
      </c>
      <c r="D24" s="14">
        <f>'006'!D24+'014'!D24+'012'!D24+'005'!D24</f>
        <v>0</v>
      </c>
      <c r="E24" s="15">
        <f>'006'!E24+'014'!E24+'012'!E24+'005'!E24</f>
        <v>0</v>
      </c>
      <c r="F24" s="32"/>
      <c r="G24" s="32"/>
      <c r="H24" s="32"/>
      <c r="I24" s="32"/>
      <c r="J24" s="32"/>
      <c r="K24" s="32"/>
    </row>
    <row r="25" spans="1:11" outlineLevel="1" x14ac:dyDescent="0.25">
      <c r="A25" s="16" t="s">
        <v>35</v>
      </c>
      <c r="B25" s="12" t="s">
        <v>36</v>
      </c>
      <c r="C25" s="32">
        <f>'006'!C25+'014'!C25+'012'!C25+'005'!C25</f>
        <v>0</v>
      </c>
      <c r="D25" s="14">
        <f>'006'!D25+'014'!D25+'012'!D25+'005'!D25</f>
        <v>0</v>
      </c>
      <c r="E25" s="15">
        <f>'006'!E25+'014'!E25+'012'!E25+'005'!E25</f>
        <v>0</v>
      </c>
      <c r="F25" s="32"/>
      <c r="G25" s="32"/>
      <c r="H25" s="32"/>
      <c r="I25" s="32"/>
      <c r="J25" s="32"/>
      <c r="K25" s="32"/>
    </row>
    <row r="26" spans="1:11" outlineLevel="1" x14ac:dyDescent="0.25">
      <c r="A26" s="16" t="s">
        <v>37</v>
      </c>
      <c r="B26" s="12" t="s">
        <v>38</v>
      </c>
      <c r="C26" s="32">
        <f>'006'!C26+'014'!C26+'012'!C26+'005'!C26</f>
        <v>0</v>
      </c>
      <c r="D26" s="14">
        <f>'006'!D26+'014'!D26+'012'!D26+'005'!D26</f>
        <v>0</v>
      </c>
      <c r="E26" s="15">
        <f>'006'!E26+'014'!E26+'012'!E26+'005'!E26</f>
        <v>0</v>
      </c>
      <c r="F26" s="14"/>
      <c r="G26" s="32"/>
      <c r="H26" s="32"/>
      <c r="I26" s="32"/>
      <c r="J26" s="14"/>
      <c r="K26" s="14"/>
    </row>
    <row r="27" spans="1:11" outlineLevel="1" x14ac:dyDescent="0.25">
      <c r="A27" s="16" t="s">
        <v>39</v>
      </c>
      <c r="B27" s="12" t="s">
        <v>40</v>
      </c>
      <c r="C27" s="32">
        <f>'006'!C27+'014'!C27+'012'!C27+'005'!C27</f>
        <v>0</v>
      </c>
      <c r="D27" s="14">
        <f>'006'!D27+'014'!D27+'012'!D27+'005'!D27</f>
        <v>0</v>
      </c>
      <c r="E27" s="15">
        <f>'006'!E27+'014'!E27+'012'!E27+'005'!E27</f>
        <v>0</v>
      </c>
      <c r="F27" s="14"/>
      <c r="G27" s="32"/>
      <c r="H27" s="32"/>
      <c r="I27" s="32"/>
      <c r="J27" s="14"/>
      <c r="K27" s="14"/>
    </row>
    <row r="28" spans="1:11" ht="31.5" outlineLevel="1" x14ac:dyDescent="0.25">
      <c r="A28" s="16" t="s">
        <v>41</v>
      </c>
      <c r="B28" s="12" t="s">
        <v>42</v>
      </c>
      <c r="C28" s="32">
        <f>'006'!C28+'014'!C28+'012'!C28+'005'!C28</f>
        <v>0</v>
      </c>
      <c r="D28" s="14">
        <f>'006'!D28+'014'!D28+'012'!D28+'005'!D28</f>
        <v>0</v>
      </c>
      <c r="E28" s="15">
        <v>67506116.650000006</v>
      </c>
      <c r="F28" s="14"/>
      <c r="G28" s="32"/>
      <c r="H28" s="32"/>
      <c r="I28" s="32"/>
      <c r="J28" s="14"/>
      <c r="K28" s="14"/>
    </row>
    <row r="29" spans="1:11" ht="31.5" x14ac:dyDescent="0.25">
      <c r="A29" s="8" t="s">
        <v>43</v>
      </c>
      <c r="B29" s="17" t="s">
        <v>44</v>
      </c>
      <c r="C29" s="33">
        <f>SUM(C30:C33)</f>
        <v>0</v>
      </c>
      <c r="D29" s="33">
        <f t="shared" ref="D29:H29" si="6">SUM(D30:D33)</f>
        <v>0</v>
      </c>
      <c r="E29" s="10">
        <f t="shared" si="6"/>
        <v>49036537.260000005</v>
      </c>
      <c r="F29" s="33"/>
      <c r="G29" s="33"/>
      <c r="H29" s="33"/>
      <c r="I29" s="33"/>
      <c r="J29" s="37"/>
      <c r="K29" s="37"/>
    </row>
    <row r="30" spans="1:11" outlineLevel="1" x14ac:dyDescent="0.25">
      <c r="A30" s="16" t="s">
        <v>45</v>
      </c>
      <c r="B30" s="12" t="s">
        <v>46</v>
      </c>
      <c r="C30" s="32">
        <f>'006'!C30+'014'!C30+'012'!C30+'005'!C30</f>
        <v>0</v>
      </c>
      <c r="D30" s="14">
        <f>'006'!D30+'014'!D30+'012'!D30+'005'!D30</f>
        <v>0</v>
      </c>
      <c r="E30" s="15">
        <f>'006'!E30+'014'!E30+'012'!E30+'005'!E30</f>
        <v>0</v>
      </c>
      <c r="F30" s="14"/>
      <c r="G30" s="32"/>
      <c r="H30" s="32"/>
      <c r="I30" s="42"/>
      <c r="J30" s="34"/>
      <c r="K30" s="34"/>
    </row>
    <row r="31" spans="1:11" outlineLevel="1" x14ac:dyDescent="0.25">
      <c r="A31" s="16" t="s">
        <v>47</v>
      </c>
      <c r="B31" s="12" t="s">
        <v>48</v>
      </c>
      <c r="C31" s="32">
        <f>'006'!C31+'014'!C31+'012'!C31+'005'!C31</f>
        <v>0</v>
      </c>
      <c r="D31" s="14">
        <f>'006'!D31+'014'!D31+'012'!D31+'005'!D31</f>
        <v>0</v>
      </c>
      <c r="E31" s="15">
        <v>38568122.310000002</v>
      </c>
      <c r="F31" s="14"/>
      <c r="G31" s="32"/>
      <c r="H31" s="32"/>
      <c r="I31" s="42"/>
      <c r="J31" s="34"/>
      <c r="K31" s="34"/>
    </row>
    <row r="32" spans="1:11" outlineLevel="1" x14ac:dyDescent="0.25">
      <c r="A32" s="16" t="s">
        <v>49</v>
      </c>
      <c r="B32" s="12" t="s">
        <v>50</v>
      </c>
      <c r="C32" s="32">
        <f>'006'!C32+'014'!C32+'012'!C32+'005'!C32</f>
        <v>0</v>
      </c>
      <c r="D32" s="14">
        <f>'006'!D32+'014'!D32+'012'!D32+'005'!D32</f>
        <v>0</v>
      </c>
      <c r="E32" s="15">
        <f>'006'!E32+'014'!E32+'012'!E32+'005'!E32</f>
        <v>0</v>
      </c>
      <c r="F32" s="14"/>
      <c r="G32" s="32"/>
      <c r="H32" s="32"/>
      <c r="I32" s="42"/>
      <c r="J32" s="35"/>
      <c r="K32" s="35"/>
    </row>
    <row r="33" spans="1:11" ht="31.5" outlineLevel="1" x14ac:dyDescent="0.25">
      <c r="A33" s="16" t="s">
        <v>51</v>
      </c>
      <c r="B33" s="12" t="s">
        <v>52</v>
      </c>
      <c r="C33" s="32">
        <f>'006'!C33+'014'!C33+'012'!C33+'005'!C33</f>
        <v>0</v>
      </c>
      <c r="D33" s="14">
        <f>'006'!D33+'014'!D33+'012'!D33+'005'!D33</f>
        <v>0</v>
      </c>
      <c r="E33" s="15">
        <v>10468414.949999999</v>
      </c>
      <c r="F33" s="14"/>
      <c r="G33" s="32"/>
      <c r="H33" s="32"/>
      <c r="I33" s="42"/>
      <c r="J33" s="36"/>
      <c r="K33" s="36"/>
    </row>
    <row r="34" spans="1:11" x14ac:dyDescent="0.25">
      <c r="A34" s="21" t="s">
        <v>53</v>
      </c>
      <c r="B34" s="17" t="s">
        <v>54</v>
      </c>
      <c r="C34" s="33">
        <f>C35</f>
        <v>0</v>
      </c>
      <c r="D34" s="33">
        <f t="shared" ref="D34:H34" si="7">D35</f>
        <v>0</v>
      </c>
      <c r="E34" s="10">
        <f t="shared" si="7"/>
        <v>0</v>
      </c>
      <c r="F34" s="33"/>
      <c r="G34" s="33"/>
      <c r="H34" s="33"/>
      <c r="I34" s="33"/>
      <c r="J34" s="37"/>
      <c r="K34" s="37"/>
    </row>
    <row r="35" spans="1:11" ht="31.5" outlineLevel="1" x14ac:dyDescent="0.25">
      <c r="A35" s="22" t="s">
        <v>55</v>
      </c>
      <c r="B35" s="12" t="s">
        <v>56</v>
      </c>
      <c r="C35" s="32">
        <f>'006'!C35+'014'!C35+'012'!C35+'005'!C35</f>
        <v>0</v>
      </c>
      <c r="D35" s="14">
        <f>'006'!D35+'014'!D35+'012'!D35+'005'!D35</f>
        <v>0</v>
      </c>
      <c r="E35" s="15">
        <f>'006'!E35+'014'!E35+'012'!E35+'005'!E35</f>
        <v>0</v>
      </c>
      <c r="F35" s="14"/>
      <c r="G35" s="32"/>
      <c r="H35" s="32"/>
      <c r="I35" s="42"/>
      <c r="J35" s="34"/>
      <c r="K35" s="34"/>
    </row>
    <row r="36" spans="1:11" x14ac:dyDescent="0.25">
      <c r="A36" s="8" t="s">
        <v>57</v>
      </c>
      <c r="B36" s="17" t="s">
        <v>58</v>
      </c>
      <c r="C36" s="33">
        <f t="shared" ref="C36:H36" si="8">SUM(C37:C41)</f>
        <v>0</v>
      </c>
      <c r="D36" s="33">
        <f t="shared" ref="D36:F36" si="9">SUM(D37:D41)</f>
        <v>0</v>
      </c>
      <c r="E36" s="10">
        <f t="shared" si="9"/>
        <v>2621532168.9100003</v>
      </c>
      <c r="F36" s="33"/>
      <c r="G36" s="33"/>
      <c r="H36" s="33"/>
      <c r="I36" s="33"/>
      <c r="J36" s="38"/>
      <c r="K36" s="38"/>
    </row>
    <row r="37" spans="1:11" outlineLevel="1" x14ac:dyDescent="0.25">
      <c r="A37" s="16" t="s">
        <v>59</v>
      </c>
      <c r="B37" s="12" t="s">
        <v>60</v>
      </c>
      <c r="C37" s="32"/>
      <c r="D37" s="14"/>
      <c r="E37" s="15">
        <v>103470506.76000001</v>
      </c>
      <c r="F37" s="14"/>
      <c r="G37" s="32"/>
      <c r="H37" s="32"/>
      <c r="I37" s="32"/>
      <c r="J37" s="14"/>
      <c r="K37" s="14"/>
    </row>
    <row r="38" spans="1:11" outlineLevel="1" x14ac:dyDescent="0.25">
      <c r="A38" s="16" t="s">
        <v>61</v>
      </c>
      <c r="B38" s="12" t="s">
        <v>62</v>
      </c>
      <c r="C38" s="32"/>
      <c r="D38" s="14"/>
      <c r="E38" s="15">
        <v>2400470178.1500001</v>
      </c>
      <c r="F38" s="14"/>
      <c r="G38" s="32"/>
      <c r="H38" s="32"/>
      <c r="I38" s="32"/>
      <c r="J38" s="14"/>
      <c r="K38" s="14"/>
    </row>
    <row r="39" spans="1:11" outlineLevel="1" x14ac:dyDescent="0.25">
      <c r="A39" s="16" t="s">
        <v>63</v>
      </c>
      <c r="B39" s="12" t="s">
        <v>64</v>
      </c>
      <c r="C39" s="32"/>
      <c r="D39" s="14"/>
      <c r="E39" s="15">
        <v>117591484</v>
      </c>
      <c r="F39" s="14"/>
      <c r="G39" s="32"/>
      <c r="H39" s="32"/>
      <c r="I39" s="32"/>
      <c r="J39" s="14"/>
      <c r="K39" s="14"/>
    </row>
    <row r="40" spans="1:11" outlineLevel="1" x14ac:dyDescent="0.25">
      <c r="A40" s="16" t="s">
        <v>65</v>
      </c>
      <c r="B40" s="12" t="s">
        <v>66</v>
      </c>
      <c r="C40" s="32"/>
      <c r="D40" s="14"/>
      <c r="E40" s="15"/>
      <c r="F40" s="14"/>
      <c r="G40" s="32"/>
      <c r="H40" s="32"/>
      <c r="I40" s="32"/>
      <c r="J40" s="14"/>
      <c r="K40" s="14"/>
    </row>
    <row r="41" spans="1:11" outlineLevel="1" x14ac:dyDescent="0.25">
      <c r="A41" s="16" t="s">
        <v>67</v>
      </c>
      <c r="B41" s="12" t="s">
        <v>68</v>
      </c>
      <c r="C41" s="32"/>
      <c r="D41" s="14"/>
      <c r="E41" s="15"/>
      <c r="F41" s="14"/>
      <c r="G41" s="32"/>
      <c r="H41" s="32"/>
      <c r="I41" s="32"/>
      <c r="J41" s="14"/>
      <c r="K41" s="14"/>
    </row>
    <row r="42" spans="1:11" x14ac:dyDescent="0.25">
      <c r="A42" s="8" t="s">
        <v>69</v>
      </c>
      <c r="B42" s="17" t="s">
        <v>70</v>
      </c>
      <c r="C42" s="33">
        <f>SUM(C43:C44)</f>
        <v>0</v>
      </c>
      <c r="D42" s="33">
        <f t="shared" ref="D42:H42" si="10">SUM(D43:D44)</f>
        <v>0</v>
      </c>
      <c r="E42" s="10">
        <f t="shared" si="10"/>
        <v>0</v>
      </c>
      <c r="F42" s="33"/>
      <c r="G42" s="33"/>
      <c r="H42" s="33"/>
      <c r="I42" s="33"/>
      <c r="J42" s="33"/>
      <c r="K42" s="33"/>
    </row>
    <row r="43" spans="1:11" outlineLevel="1" x14ac:dyDescent="0.25">
      <c r="A43" s="19" t="s">
        <v>71</v>
      </c>
      <c r="B43" s="12" t="s">
        <v>72</v>
      </c>
      <c r="C43" s="32"/>
      <c r="D43" s="14"/>
      <c r="E43" s="15"/>
      <c r="F43" s="14"/>
      <c r="G43" s="32"/>
      <c r="H43" s="32"/>
      <c r="I43" s="32"/>
      <c r="J43" s="14"/>
      <c r="K43" s="14"/>
    </row>
    <row r="44" spans="1:11" ht="31.5" outlineLevel="1" x14ac:dyDescent="0.25">
      <c r="A44" s="19" t="s">
        <v>73</v>
      </c>
      <c r="B44" s="12" t="s">
        <v>74</v>
      </c>
      <c r="C44" s="32"/>
      <c r="D44" s="14"/>
      <c r="E44" s="15"/>
      <c r="F44" s="14"/>
      <c r="G44" s="32"/>
      <c r="H44" s="32"/>
      <c r="I44" s="32"/>
      <c r="J44" s="14"/>
      <c r="K44" s="14"/>
    </row>
    <row r="45" spans="1:11" x14ac:dyDescent="0.25">
      <c r="A45" s="8" t="s">
        <v>75</v>
      </c>
      <c r="B45" s="17" t="s">
        <v>76</v>
      </c>
      <c r="C45" s="33">
        <f>SUM(C46:C49)</f>
        <v>0</v>
      </c>
      <c r="D45" s="33">
        <f t="shared" ref="D45:H45" si="11">SUM(D46:D49)</f>
        <v>0</v>
      </c>
      <c r="E45" s="10">
        <f t="shared" si="11"/>
        <v>0</v>
      </c>
      <c r="F45" s="33"/>
      <c r="G45" s="33"/>
      <c r="H45" s="33"/>
      <c r="I45" s="33"/>
      <c r="J45" s="33"/>
      <c r="K45" s="33"/>
    </row>
    <row r="46" spans="1:11" outlineLevel="1" x14ac:dyDescent="0.25">
      <c r="A46" s="19" t="s">
        <v>77</v>
      </c>
      <c r="B46" s="12" t="s">
        <v>78</v>
      </c>
      <c r="C46" s="32"/>
      <c r="D46" s="14"/>
      <c r="E46" s="15"/>
      <c r="F46" s="14"/>
      <c r="G46" s="32"/>
      <c r="H46" s="32"/>
      <c r="I46" s="32"/>
      <c r="J46" s="14"/>
      <c r="K46" s="14"/>
    </row>
    <row r="47" spans="1:11" outlineLevel="1" x14ac:dyDescent="0.25">
      <c r="A47" s="19" t="s">
        <v>79</v>
      </c>
      <c r="B47" s="12" t="s">
        <v>80</v>
      </c>
      <c r="C47" s="32"/>
      <c r="D47" s="14"/>
      <c r="E47" s="15"/>
      <c r="F47" s="14"/>
      <c r="G47" s="32"/>
      <c r="H47" s="32"/>
      <c r="I47" s="32"/>
      <c r="J47" s="14"/>
      <c r="K47" s="14"/>
    </row>
    <row r="48" spans="1:11" outlineLevel="1" x14ac:dyDescent="0.25">
      <c r="A48" s="19" t="s">
        <v>81</v>
      </c>
      <c r="B48" s="12" t="s">
        <v>82</v>
      </c>
      <c r="C48" s="32"/>
      <c r="D48" s="14"/>
      <c r="E48" s="13"/>
      <c r="F48" s="14"/>
      <c r="G48" s="32"/>
      <c r="H48" s="32"/>
      <c r="I48" s="32"/>
      <c r="J48" s="14"/>
      <c r="K48" s="14"/>
    </row>
    <row r="49" spans="1:11" ht="31.5" outlineLevel="1" x14ac:dyDescent="0.25">
      <c r="A49" s="19" t="s">
        <v>83</v>
      </c>
      <c r="B49" s="12" t="s">
        <v>84</v>
      </c>
      <c r="C49" s="32"/>
      <c r="D49" s="14"/>
      <c r="E49" s="13"/>
      <c r="F49" s="14"/>
      <c r="G49" s="32"/>
      <c r="H49" s="32"/>
      <c r="I49" s="32"/>
      <c r="J49" s="14"/>
      <c r="K49" s="14"/>
    </row>
    <row r="50" spans="1:11" x14ac:dyDescent="0.25">
      <c r="A50" s="8" t="s">
        <v>85</v>
      </c>
      <c r="B50" s="17" t="s">
        <v>86</v>
      </c>
      <c r="C50" s="33">
        <f>SUM(C51:C54)</f>
        <v>0</v>
      </c>
      <c r="D50" s="33">
        <f t="shared" ref="D50:H50" si="12">SUM(D51:D54)</f>
        <v>0</v>
      </c>
      <c r="E50" s="10">
        <f t="shared" si="12"/>
        <v>298065403.20999998</v>
      </c>
      <c r="F50" s="33"/>
      <c r="G50" s="33"/>
      <c r="H50" s="33"/>
      <c r="I50" s="33"/>
      <c r="J50" s="33"/>
      <c r="K50" s="33"/>
    </row>
    <row r="51" spans="1:11" x14ac:dyDescent="0.25">
      <c r="A51" s="16" t="s">
        <v>87</v>
      </c>
      <c r="B51" s="12" t="s">
        <v>88</v>
      </c>
      <c r="C51" s="32"/>
      <c r="D51" s="32"/>
      <c r="E51" s="13"/>
      <c r="F51" s="14"/>
      <c r="G51" s="32"/>
      <c r="H51" s="32"/>
      <c r="I51" s="32"/>
      <c r="J51" s="14"/>
      <c r="K51" s="14"/>
    </row>
    <row r="52" spans="1:11" x14ac:dyDescent="0.25">
      <c r="A52" s="16" t="s">
        <v>89</v>
      </c>
      <c r="B52" s="12" t="s">
        <v>90</v>
      </c>
      <c r="C52" s="32"/>
      <c r="D52" s="32"/>
      <c r="E52" s="13">
        <v>298065403.20999998</v>
      </c>
      <c r="F52" s="14"/>
      <c r="G52" s="32"/>
      <c r="H52" s="32"/>
      <c r="I52" s="32"/>
      <c r="J52" s="14"/>
      <c r="K52" s="14"/>
    </row>
    <row r="53" spans="1:11" x14ac:dyDescent="0.25">
      <c r="A53" s="16" t="s">
        <v>91</v>
      </c>
      <c r="B53" s="12" t="s">
        <v>92</v>
      </c>
      <c r="C53" s="32"/>
      <c r="D53" s="32"/>
      <c r="E53" s="13"/>
      <c r="F53" s="14"/>
      <c r="G53" s="32"/>
      <c r="H53" s="32"/>
      <c r="I53" s="32"/>
      <c r="J53" s="14"/>
      <c r="K53" s="14"/>
    </row>
    <row r="54" spans="1:11" ht="31.5" outlineLevel="1" x14ac:dyDescent="0.25">
      <c r="A54" s="16" t="s">
        <v>93</v>
      </c>
      <c r="B54" s="12" t="s">
        <v>94</v>
      </c>
      <c r="C54" s="32"/>
      <c r="D54" s="14"/>
      <c r="E54" s="13"/>
      <c r="F54" s="14"/>
      <c r="G54" s="32"/>
      <c r="H54" s="32"/>
      <c r="I54" s="32"/>
      <c r="J54" s="32"/>
      <c r="K54" s="32"/>
    </row>
    <row r="55" spans="1:11" ht="31.5" x14ac:dyDescent="0.25">
      <c r="A55" s="8" t="s">
        <v>95</v>
      </c>
      <c r="B55" s="17" t="s">
        <v>96</v>
      </c>
      <c r="C55" s="33">
        <f>C56</f>
        <v>0</v>
      </c>
      <c r="D55" s="33">
        <f t="shared" ref="D55:H55" si="13">D56</f>
        <v>0</v>
      </c>
      <c r="E55" s="10">
        <f t="shared" si="13"/>
        <v>0</v>
      </c>
      <c r="F55" s="33"/>
      <c r="G55" s="33"/>
      <c r="H55" s="33"/>
      <c r="I55" s="33"/>
      <c r="J55" s="33"/>
      <c r="K55" s="33"/>
    </row>
    <row r="56" spans="1:11" ht="31.5" outlineLevel="1" x14ac:dyDescent="0.25">
      <c r="A56" s="16" t="s">
        <v>97</v>
      </c>
      <c r="B56" s="12" t="s">
        <v>98</v>
      </c>
      <c r="C56" s="32">
        <f>'006'!C56+'014'!C56+'012'!C56+'005'!C56</f>
        <v>0</v>
      </c>
      <c r="D56" s="14">
        <f>'006'!D56+'014'!D56+'012'!D56+'005'!D56</f>
        <v>0</v>
      </c>
      <c r="E56" s="13">
        <f>'006'!E56+'014'!E56+'012'!E56+'005'!E56</f>
        <v>0</v>
      </c>
      <c r="F56" s="14"/>
      <c r="G56" s="32"/>
      <c r="H56" s="32"/>
      <c r="I56" s="32"/>
      <c r="J56" s="14"/>
      <c r="K56" s="32"/>
    </row>
    <row r="57" spans="1:11" ht="27.75" customHeight="1" x14ac:dyDescent="0.25">
      <c r="A57" s="113" t="s">
        <v>99</v>
      </c>
      <c r="B57" s="114"/>
      <c r="C57" s="39">
        <f t="shared" ref="C57:H57" si="14">C8+C17+C19+C23+C29+C36+C42+C45+C50+C55+C34</f>
        <v>0</v>
      </c>
      <c r="D57" s="39">
        <f t="shared" si="14"/>
        <v>0</v>
      </c>
      <c r="E57" s="23">
        <f t="shared" si="14"/>
        <v>3036140226.0300002</v>
      </c>
      <c r="F57" s="39"/>
      <c r="G57" s="39"/>
      <c r="H57" s="39"/>
      <c r="I57" s="39"/>
      <c r="J57" s="39"/>
      <c r="K57" s="39"/>
    </row>
    <row r="58" spans="1:11" ht="12.75" customHeight="1" x14ac:dyDescent="0.25">
      <c r="A58" s="2"/>
      <c r="B58" s="24"/>
      <c r="C58" s="25"/>
      <c r="D58" s="25"/>
      <c r="E58" s="153"/>
      <c r="F58" s="25"/>
      <c r="G58" s="25"/>
      <c r="H58" s="25"/>
      <c r="I58" s="26"/>
      <c r="J58" s="2"/>
      <c r="K58" s="2"/>
    </row>
    <row r="59" spans="1:11" x14ac:dyDescent="0.25">
      <c r="C59" s="28"/>
      <c r="D59" s="29"/>
      <c r="E59" s="154"/>
      <c r="F59" s="28"/>
      <c r="G59" s="28"/>
      <c r="H59" s="28"/>
      <c r="I59" s="30"/>
      <c r="J59" s="28"/>
      <c r="K59" s="28"/>
    </row>
    <row r="60" spans="1:11" x14ac:dyDescent="0.25">
      <c r="C60" s="28"/>
      <c r="D60" s="28"/>
      <c r="E60" s="154"/>
      <c r="F60" s="28"/>
      <c r="G60" s="28"/>
      <c r="H60" s="28"/>
      <c r="I60" s="28"/>
      <c r="J60" s="28"/>
      <c r="K60" s="28"/>
    </row>
    <row r="61" spans="1:11" x14ac:dyDescent="0.25">
      <c r="C61" s="28"/>
      <c r="D61" s="28"/>
      <c r="E61" s="154"/>
      <c r="F61" s="28"/>
      <c r="G61" s="28"/>
      <c r="H61" s="28"/>
      <c r="I61" s="28"/>
      <c r="J61" s="28"/>
      <c r="K61" s="28"/>
    </row>
    <row r="62" spans="1:11" x14ac:dyDescent="0.25">
      <c r="C62" s="28"/>
      <c r="D62" s="28"/>
      <c r="E62" s="154"/>
      <c r="F62" s="28"/>
      <c r="G62" s="28"/>
      <c r="H62" s="28"/>
      <c r="I62" s="30"/>
      <c r="J62" s="28"/>
      <c r="K62" s="28"/>
    </row>
    <row r="63" spans="1:11" x14ac:dyDescent="0.25">
      <c r="C63" s="28"/>
      <c r="D63" s="28"/>
      <c r="E63" s="154"/>
      <c r="F63" s="28"/>
      <c r="G63" s="28"/>
      <c r="H63" s="28"/>
      <c r="I63" s="30"/>
      <c r="J63" s="28"/>
      <c r="K63" s="28"/>
    </row>
  </sheetData>
  <mergeCells count="16">
    <mergeCell ref="G6:G7"/>
    <mergeCell ref="H6:H7"/>
    <mergeCell ref="I6:I7"/>
    <mergeCell ref="J6:J7"/>
    <mergeCell ref="K6:K7"/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</mergeCells>
  <pageMargins left="0.59027779102325439" right="0.59027779102325439" top="0.59027779102325439" bottom="0.59027779102325439" header="0.39375001192092896" footer="0.39375001192092896"/>
  <pageSetup paperSize="9" scale="45" fitToHeight="200" orientation="portrait" errors="blank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zoomScaleNormal="100" workbookViewId="0">
      <selection activeCell="E8" sqref="E1:E1048576"/>
    </sheetView>
  </sheetViews>
  <sheetFormatPr defaultRowHeight="15" outlineLevelRow="1" x14ac:dyDescent="0.25"/>
  <cols>
    <col min="1" max="1" width="40" style="45" customWidth="1"/>
    <col min="2" max="2" width="7.7109375" style="73" customWidth="1"/>
    <col min="3" max="3" width="15.42578125" style="45" customWidth="1"/>
    <col min="4" max="4" width="17" style="45" customWidth="1"/>
    <col min="5" max="5" width="18" style="164" customWidth="1"/>
    <col min="6" max="6" width="18.7109375" style="45" customWidth="1"/>
    <col min="7" max="8" width="16.7109375" style="45" customWidth="1"/>
    <col min="9" max="9" width="13.42578125" style="74" customWidth="1"/>
    <col min="10" max="10" width="15.5703125" style="45" customWidth="1"/>
    <col min="11" max="11" width="15.28515625" style="45" customWidth="1"/>
    <col min="12" max="240" width="9.140625" style="45"/>
    <col min="241" max="241" width="40" style="45" customWidth="1"/>
    <col min="242" max="242" width="7.7109375" style="45" customWidth="1"/>
    <col min="243" max="246" width="0" style="45" hidden="1" customWidth="1"/>
    <col min="247" max="247" width="15.42578125" style="45" customWidth="1"/>
    <col min="248" max="248" width="17" style="45" customWidth="1"/>
    <col min="249" max="249" width="18" style="45" customWidth="1"/>
    <col min="250" max="256" width="0" style="45" hidden="1" customWidth="1"/>
    <col min="257" max="257" width="18.7109375" style="45" customWidth="1"/>
    <col min="258" max="259" width="16.7109375" style="45" customWidth="1"/>
    <col min="260" max="260" width="13.42578125" style="45" customWidth="1"/>
    <col min="261" max="261" width="15.5703125" style="45" customWidth="1"/>
    <col min="262" max="266" width="0" style="45" hidden="1" customWidth="1"/>
    <col min="267" max="267" width="15.28515625" style="45" customWidth="1"/>
    <col min="268" max="496" width="9.140625" style="45"/>
    <col min="497" max="497" width="40" style="45" customWidth="1"/>
    <col min="498" max="498" width="7.7109375" style="45" customWidth="1"/>
    <col min="499" max="502" width="0" style="45" hidden="1" customWidth="1"/>
    <col min="503" max="503" width="15.42578125" style="45" customWidth="1"/>
    <col min="504" max="504" width="17" style="45" customWidth="1"/>
    <col min="505" max="505" width="18" style="45" customWidth="1"/>
    <col min="506" max="512" width="0" style="45" hidden="1" customWidth="1"/>
    <col min="513" max="513" width="18.7109375" style="45" customWidth="1"/>
    <col min="514" max="515" width="16.7109375" style="45" customWidth="1"/>
    <col min="516" max="516" width="13.42578125" style="45" customWidth="1"/>
    <col min="517" max="517" width="15.5703125" style="45" customWidth="1"/>
    <col min="518" max="522" width="0" style="45" hidden="1" customWidth="1"/>
    <col min="523" max="523" width="15.28515625" style="45" customWidth="1"/>
    <col min="524" max="752" width="9.140625" style="45"/>
    <col min="753" max="753" width="40" style="45" customWidth="1"/>
    <col min="754" max="754" width="7.7109375" style="45" customWidth="1"/>
    <col min="755" max="758" width="0" style="45" hidden="1" customWidth="1"/>
    <col min="759" max="759" width="15.42578125" style="45" customWidth="1"/>
    <col min="760" max="760" width="17" style="45" customWidth="1"/>
    <col min="761" max="761" width="18" style="45" customWidth="1"/>
    <col min="762" max="768" width="0" style="45" hidden="1" customWidth="1"/>
    <col min="769" max="769" width="18.7109375" style="45" customWidth="1"/>
    <col min="770" max="771" width="16.7109375" style="45" customWidth="1"/>
    <col min="772" max="772" width="13.42578125" style="45" customWidth="1"/>
    <col min="773" max="773" width="15.5703125" style="45" customWidth="1"/>
    <col min="774" max="778" width="0" style="45" hidden="1" customWidth="1"/>
    <col min="779" max="779" width="15.28515625" style="45" customWidth="1"/>
    <col min="780" max="1008" width="9.140625" style="45"/>
    <col min="1009" max="1009" width="40" style="45" customWidth="1"/>
    <col min="1010" max="1010" width="7.7109375" style="45" customWidth="1"/>
    <col min="1011" max="1014" width="0" style="45" hidden="1" customWidth="1"/>
    <col min="1015" max="1015" width="15.42578125" style="45" customWidth="1"/>
    <col min="1016" max="1016" width="17" style="45" customWidth="1"/>
    <col min="1017" max="1017" width="18" style="45" customWidth="1"/>
    <col min="1018" max="1024" width="0" style="45" hidden="1" customWidth="1"/>
    <col min="1025" max="1025" width="18.7109375" style="45" customWidth="1"/>
    <col min="1026" max="1027" width="16.7109375" style="45" customWidth="1"/>
    <col min="1028" max="1028" width="13.42578125" style="45" customWidth="1"/>
    <col min="1029" max="1029" width="15.5703125" style="45" customWidth="1"/>
    <col min="1030" max="1034" width="0" style="45" hidden="1" customWidth="1"/>
    <col min="1035" max="1035" width="15.28515625" style="45" customWidth="1"/>
    <col min="1036" max="1264" width="9.140625" style="45"/>
    <col min="1265" max="1265" width="40" style="45" customWidth="1"/>
    <col min="1266" max="1266" width="7.7109375" style="45" customWidth="1"/>
    <col min="1267" max="1270" width="0" style="45" hidden="1" customWidth="1"/>
    <col min="1271" max="1271" width="15.42578125" style="45" customWidth="1"/>
    <col min="1272" max="1272" width="17" style="45" customWidth="1"/>
    <col min="1273" max="1273" width="18" style="45" customWidth="1"/>
    <col min="1274" max="1280" width="0" style="45" hidden="1" customWidth="1"/>
    <col min="1281" max="1281" width="18.7109375" style="45" customWidth="1"/>
    <col min="1282" max="1283" width="16.7109375" style="45" customWidth="1"/>
    <col min="1284" max="1284" width="13.42578125" style="45" customWidth="1"/>
    <col min="1285" max="1285" width="15.5703125" style="45" customWidth="1"/>
    <col min="1286" max="1290" width="0" style="45" hidden="1" customWidth="1"/>
    <col min="1291" max="1291" width="15.28515625" style="45" customWidth="1"/>
    <col min="1292" max="1520" width="9.140625" style="45"/>
    <col min="1521" max="1521" width="40" style="45" customWidth="1"/>
    <col min="1522" max="1522" width="7.7109375" style="45" customWidth="1"/>
    <col min="1523" max="1526" width="0" style="45" hidden="1" customWidth="1"/>
    <col min="1527" max="1527" width="15.42578125" style="45" customWidth="1"/>
    <col min="1528" max="1528" width="17" style="45" customWidth="1"/>
    <col min="1529" max="1529" width="18" style="45" customWidth="1"/>
    <col min="1530" max="1536" width="0" style="45" hidden="1" customWidth="1"/>
    <col min="1537" max="1537" width="18.7109375" style="45" customWidth="1"/>
    <col min="1538" max="1539" width="16.7109375" style="45" customWidth="1"/>
    <col min="1540" max="1540" width="13.42578125" style="45" customWidth="1"/>
    <col min="1541" max="1541" width="15.5703125" style="45" customWidth="1"/>
    <col min="1542" max="1546" width="0" style="45" hidden="1" customWidth="1"/>
    <col min="1547" max="1547" width="15.28515625" style="45" customWidth="1"/>
    <col min="1548" max="1776" width="9.140625" style="45"/>
    <col min="1777" max="1777" width="40" style="45" customWidth="1"/>
    <col min="1778" max="1778" width="7.7109375" style="45" customWidth="1"/>
    <col min="1779" max="1782" width="0" style="45" hidden="1" customWidth="1"/>
    <col min="1783" max="1783" width="15.42578125" style="45" customWidth="1"/>
    <col min="1784" max="1784" width="17" style="45" customWidth="1"/>
    <col min="1785" max="1785" width="18" style="45" customWidth="1"/>
    <col min="1786" max="1792" width="0" style="45" hidden="1" customWidth="1"/>
    <col min="1793" max="1793" width="18.7109375" style="45" customWidth="1"/>
    <col min="1794" max="1795" width="16.7109375" style="45" customWidth="1"/>
    <col min="1796" max="1796" width="13.42578125" style="45" customWidth="1"/>
    <col min="1797" max="1797" width="15.5703125" style="45" customWidth="1"/>
    <col min="1798" max="1802" width="0" style="45" hidden="1" customWidth="1"/>
    <col min="1803" max="1803" width="15.28515625" style="45" customWidth="1"/>
    <col min="1804" max="2032" width="9.140625" style="45"/>
    <col min="2033" max="2033" width="40" style="45" customWidth="1"/>
    <col min="2034" max="2034" width="7.7109375" style="45" customWidth="1"/>
    <col min="2035" max="2038" width="0" style="45" hidden="1" customWidth="1"/>
    <col min="2039" max="2039" width="15.42578125" style="45" customWidth="1"/>
    <col min="2040" max="2040" width="17" style="45" customWidth="1"/>
    <col min="2041" max="2041" width="18" style="45" customWidth="1"/>
    <col min="2042" max="2048" width="0" style="45" hidden="1" customWidth="1"/>
    <col min="2049" max="2049" width="18.7109375" style="45" customWidth="1"/>
    <col min="2050" max="2051" width="16.7109375" style="45" customWidth="1"/>
    <col min="2052" max="2052" width="13.42578125" style="45" customWidth="1"/>
    <col min="2053" max="2053" width="15.5703125" style="45" customWidth="1"/>
    <col min="2054" max="2058" width="0" style="45" hidden="1" customWidth="1"/>
    <col min="2059" max="2059" width="15.28515625" style="45" customWidth="1"/>
    <col min="2060" max="2288" width="9.140625" style="45"/>
    <col min="2289" max="2289" width="40" style="45" customWidth="1"/>
    <col min="2290" max="2290" width="7.7109375" style="45" customWidth="1"/>
    <col min="2291" max="2294" width="0" style="45" hidden="1" customWidth="1"/>
    <col min="2295" max="2295" width="15.42578125" style="45" customWidth="1"/>
    <col min="2296" max="2296" width="17" style="45" customWidth="1"/>
    <col min="2297" max="2297" width="18" style="45" customWidth="1"/>
    <col min="2298" max="2304" width="0" style="45" hidden="1" customWidth="1"/>
    <col min="2305" max="2305" width="18.7109375" style="45" customWidth="1"/>
    <col min="2306" max="2307" width="16.7109375" style="45" customWidth="1"/>
    <col min="2308" max="2308" width="13.42578125" style="45" customWidth="1"/>
    <col min="2309" max="2309" width="15.5703125" style="45" customWidth="1"/>
    <col min="2310" max="2314" width="0" style="45" hidden="1" customWidth="1"/>
    <col min="2315" max="2315" width="15.28515625" style="45" customWidth="1"/>
    <col min="2316" max="2544" width="9.140625" style="45"/>
    <col min="2545" max="2545" width="40" style="45" customWidth="1"/>
    <col min="2546" max="2546" width="7.7109375" style="45" customWidth="1"/>
    <col min="2547" max="2550" width="0" style="45" hidden="1" customWidth="1"/>
    <col min="2551" max="2551" width="15.42578125" style="45" customWidth="1"/>
    <col min="2552" max="2552" width="17" style="45" customWidth="1"/>
    <col min="2553" max="2553" width="18" style="45" customWidth="1"/>
    <col min="2554" max="2560" width="0" style="45" hidden="1" customWidth="1"/>
    <col min="2561" max="2561" width="18.7109375" style="45" customWidth="1"/>
    <col min="2562" max="2563" width="16.7109375" style="45" customWidth="1"/>
    <col min="2564" max="2564" width="13.42578125" style="45" customWidth="1"/>
    <col min="2565" max="2565" width="15.5703125" style="45" customWidth="1"/>
    <col min="2566" max="2570" width="0" style="45" hidden="1" customWidth="1"/>
    <col min="2571" max="2571" width="15.28515625" style="45" customWidth="1"/>
    <col min="2572" max="2800" width="9.140625" style="45"/>
    <col min="2801" max="2801" width="40" style="45" customWidth="1"/>
    <col min="2802" max="2802" width="7.7109375" style="45" customWidth="1"/>
    <col min="2803" max="2806" width="0" style="45" hidden="1" customWidth="1"/>
    <col min="2807" max="2807" width="15.42578125" style="45" customWidth="1"/>
    <col min="2808" max="2808" width="17" style="45" customWidth="1"/>
    <col min="2809" max="2809" width="18" style="45" customWidth="1"/>
    <col min="2810" max="2816" width="0" style="45" hidden="1" customWidth="1"/>
    <col min="2817" max="2817" width="18.7109375" style="45" customWidth="1"/>
    <col min="2818" max="2819" width="16.7109375" style="45" customWidth="1"/>
    <col min="2820" max="2820" width="13.42578125" style="45" customWidth="1"/>
    <col min="2821" max="2821" width="15.5703125" style="45" customWidth="1"/>
    <col min="2822" max="2826" width="0" style="45" hidden="1" customWidth="1"/>
    <col min="2827" max="2827" width="15.28515625" style="45" customWidth="1"/>
    <col min="2828" max="3056" width="9.140625" style="45"/>
    <col min="3057" max="3057" width="40" style="45" customWidth="1"/>
    <col min="3058" max="3058" width="7.7109375" style="45" customWidth="1"/>
    <col min="3059" max="3062" width="0" style="45" hidden="1" customWidth="1"/>
    <col min="3063" max="3063" width="15.42578125" style="45" customWidth="1"/>
    <col min="3064" max="3064" width="17" style="45" customWidth="1"/>
    <col min="3065" max="3065" width="18" style="45" customWidth="1"/>
    <col min="3066" max="3072" width="0" style="45" hidden="1" customWidth="1"/>
    <col min="3073" max="3073" width="18.7109375" style="45" customWidth="1"/>
    <col min="3074" max="3075" width="16.7109375" style="45" customWidth="1"/>
    <col min="3076" max="3076" width="13.42578125" style="45" customWidth="1"/>
    <col min="3077" max="3077" width="15.5703125" style="45" customWidth="1"/>
    <col min="3078" max="3082" width="0" style="45" hidden="1" customWidth="1"/>
    <col min="3083" max="3083" width="15.28515625" style="45" customWidth="1"/>
    <col min="3084" max="3312" width="9.140625" style="45"/>
    <col min="3313" max="3313" width="40" style="45" customWidth="1"/>
    <col min="3314" max="3314" width="7.7109375" style="45" customWidth="1"/>
    <col min="3315" max="3318" width="0" style="45" hidden="1" customWidth="1"/>
    <col min="3319" max="3319" width="15.42578125" style="45" customWidth="1"/>
    <col min="3320" max="3320" width="17" style="45" customWidth="1"/>
    <col min="3321" max="3321" width="18" style="45" customWidth="1"/>
    <col min="3322" max="3328" width="0" style="45" hidden="1" customWidth="1"/>
    <col min="3329" max="3329" width="18.7109375" style="45" customWidth="1"/>
    <col min="3330" max="3331" width="16.7109375" style="45" customWidth="1"/>
    <col min="3332" max="3332" width="13.42578125" style="45" customWidth="1"/>
    <col min="3333" max="3333" width="15.5703125" style="45" customWidth="1"/>
    <col min="3334" max="3338" width="0" style="45" hidden="1" customWidth="1"/>
    <col min="3339" max="3339" width="15.28515625" style="45" customWidth="1"/>
    <col min="3340" max="3568" width="9.140625" style="45"/>
    <col min="3569" max="3569" width="40" style="45" customWidth="1"/>
    <col min="3570" max="3570" width="7.7109375" style="45" customWidth="1"/>
    <col min="3571" max="3574" width="0" style="45" hidden="1" customWidth="1"/>
    <col min="3575" max="3575" width="15.42578125" style="45" customWidth="1"/>
    <col min="3576" max="3576" width="17" style="45" customWidth="1"/>
    <col min="3577" max="3577" width="18" style="45" customWidth="1"/>
    <col min="3578" max="3584" width="0" style="45" hidden="1" customWidth="1"/>
    <col min="3585" max="3585" width="18.7109375" style="45" customWidth="1"/>
    <col min="3586" max="3587" width="16.7109375" style="45" customWidth="1"/>
    <col min="3588" max="3588" width="13.42578125" style="45" customWidth="1"/>
    <col min="3589" max="3589" width="15.5703125" style="45" customWidth="1"/>
    <col min="3590" max="3594" width="0" style="45" hidden="1" customWidth="1"/>
    <col min="3595" max="3595" width="15.28515625" style="45" customWidth="1"/>
    <col min="3596" max="3824" width="9.140625" style="45"/>
    <col min="3825" max="3825" width="40" style="45" customWidth="1"/>
    <col min="3826" max="3826" width="7.7109375" style="45" customWidth="1"/>
    <col min="3827" max="3830" width="0" style="45" hidden="1" customWidth="1"/>
    <col min="3831" max="3831" width="15.42578125" style="45" customWidth="1"/>
    <col min="3832" max="3832" width="17" style="45" customWidth="1"/>
    <col min="3833" max="3833" width="18" style="45" customWidth="1"/>
    <col min="3834" max="3840" width="0" style="45" hidden="1" customWidth="1"/>
    <col min="3841" max="3841" width="18.7109375" style="45" customWidth="1"/>
    <col min="3842" max="3843" width="16.7109375" style="45" customWidth="1"/>
    <col min="3844" max="3844" width="13.42578125" style="45" customWidth="1"/>
    <col min="3845" max="3845" width="15.5703125" style="45" customWidth="1"/>
    <col min="3846" max="3850" width="0" style="45" hidden="1" customWidth="1"/>
    <col min="3851" max="3851" width="15.28515625" style="45" customWidth="1"/>
    <col min="3852" max="4080" width="9.140625" style="45"/>
    <col min="4081" max="4081" width="40" style="45" customWidth="1"/>
    <col min="4082" max="4082" width="7.7109375" style="45" customWidth="1"/>
    <col min="4083" max="4086" width="0" style="45" hidden="1" customWidth="1"/>
    <col min="4087" max="4087" width="15.42578125" style="45" customWidth="1"/>
    <col min="4088" max="4088" width="17" style="45" customWidth="1"/>
    <col min="4089" max="4089" width="18" style="45" customWidth="1"/>
    <col min="4090" max="4096" width="0" style="45" hidden="1" customWidth="1"/>
    <col min="4097" max="4097" width="18.7109375" style="45" customWidth="1"/>
    <col min="4098" max="4099" width="16.7109375" style="45" customWidth="1"/>
    <col min="4100" max="4100" width="13.42578125" style="45" customWidth="1"/>
    <col min="4101" max="4101" width="15.5703125" style="45" customWidth="1"/>
    <col min="4102" max="4106" width="0" style="45" hidden="1" customWidth="1"/>
    <col min="4107" max="4107" width="15.28515625" style="45" customWidth="1"/>
    <col min="4108" max="4336" width="9.140625" style="45"/>
    <col min="4337" max="4337" width="40" style="45" customWidth="1"/>
    <col min="4338" max="4338" width="7.7109375" style="45" customWidth="1"/>
    <col min="4339" max="4342" width="0" style="45" hidden="1" customWidth="1"/>
    <col min="4343" max="4343" width="15.42578125" style="45" customWidth="1"/>
    <col min="4344" max="4344" width="17" style="45" customWidth="1"/>
    <col min="4345" max="4345" width="18" style="45" customWidth="1"/>
    <col min="4346" max="4352" width="0" style="45" hidden="1" customWidth="1"/>
    <col min="4353" max="4353" width="18.7109375" style="45" customWidth="1"/>
    <col min="4354" max="4355" width="16.7109375" style="45" customWidth="1"/>
    <col min="4356" max="4356" width="13.42578125" style="45" customWidth="1"/>
    <col min="4357" max="4357" width="15.5703125" style="45" customWidth="1"/>
    <col min="4358" max="4362" width="0" style="45" hidden="1" customWidth="1"/>
    <col min="4363" max="4363" width="15.28515625" style="45" customWidth="1"/>
    <col min="4364" max="4592" width="9.140625" style="45"/>
    <col min="4593" max="4593" width="40" style="45" customWidth="1"/>
    <col min="4594" max="4594" width="7.7109375" style="45" customWidth="1"/>
    <col min="4595" max="4598" width="0" style="45" hidden="1" customWidth="1"/>
    <col min="4599" max="4599" width="15.42578125" style="45" customWidth="1"/>
    <col min="4600" max="4600" width="17" style="45" customWidth="1"/>
    <col min="4601" max="4601" width="18" style="45" customWidth="1"/>
    <col min="4602" max="4608" width="0" style="45" hidden="1" customWidth="1"/>
    <col min="4609" max="4609" width="18.7109375" style="45" customWidth="1"/>
    <col min="4610" max="4611" width="16.7109375" style="45" customWidth="1"/>
    <col min="4612" max="4612" width="13.42578125" style="45" customWidth="1"/>
    <col min="4613" max="4613" width="15.5703125" style="45" customWidth="1"/>
    <col min="4614" max="4618" width="0" style="45" hidden="1" customWidth="1"/>
    <col min="4619" max="4619" width="15.28515625" style="45" customWidth="1"/>
    <col min="4620" max="4848" width="9.140625" style="45"/>
    <col min="4849" max="4849" width="40" style="45" customWidth="1"/>
    <col min="4850" max="4850" width="7.7109375" style="45" customWidth="1"/>
    <col min="4851" max="4854" width="0" style="45" hidden="1" customWidth="1"/>
    <col min="4855" max="4855" width="15.42578125" style="45" customWidth="1"/>
    <col min="4856" max="4856" width="17" style="45" customWidth="1"/>
    <col min="4857" max="4857" width="18" style="45" customWidth="1"/>
    <col min="4858" max="4864" width="0" style="45" hidden="1" customWidth="1"/>
    <col min="4865" max="4865" width="18.7109375" style="45" customWidth="1"/>
    <col min="4866" max="4867" width="16.7109375" style="45" customWidth="1"/>
    <col min="4868" max="4868" width="13.42578125" style="45" customWidth="1"/>
    <col min="4869" max="4869" width="15.5703125" style="45" customWidth="1"/>
    <col min="4870" max="4874" width="0" style="45" hidden="1" customWidth="1"/>
    <col min="4875" max="4875" width="15.28515625" style="45" customWidth="1"/>
    <col min="4876" max="5104" width="9.140625" style="45"/>
    <col min="5105" max="5105" width="40" style="45" customWidth="1"/>
    <col min="5106" max="5106" width="7.7109375" style="45" customWidth="1"/>
    <col min="5107" max="5110" width="0" style="45" hidden="1" customWidth="1"/>
    <col min="5111" max="5111" width="15.42578125" style="45" customWidth="1"/>
    <col min="5112" max="5112" width="17" style="45" customWidth="1"/>
    <col min="5113" max="5113" width="18" style="45" customWidth="1"/>
    <col min="5114" max="5120" width="0" style="45" hidden="1" customWidth="1"/>
    <col min="5121" max="5121" width="18.7109375" style="45" customWidth="1"/>
    <col min="5122" max="5123" width="16.7109375" style="45" customWidth="1"/>
    <col min="5124" max="5124" width="13.42578125" style="45" customWidth="1"/>
    <col min="5125" max="5125" width="15.5703125" style="45" customWidth="1"/>
    <col min="5126" max="5130" width="0" style="45" hidden="1" customWidth="1"/>
    <col min="5131" max="5131" width="15.28515625" style="45" customWidth="1"/>
    <col min="5132" max="5360" width="9.140625" style="45"/>
    <col min="5361" max="5361" width="40" style="45" customWidth="1"/>
    <col min="5362" max="5362" width="7.7109375" style="45" customWidth="1"/>
    <col min="5363" max="5366" width="0" style="45" hidden="1" customWidth="1"/>
    <col min="5367" max="5367" width="15.42578125" style="45" customWidth="1"/>
    <col min="5368" max="5368" width="17" style="45" customWidth="1"/>
    <col min="5369" max="5369" width="18" style="45" customWidth="1"/>
    <col min="5370" max="5376" width="0" style="45" hidden="1" customWidth="1"/>
    <col min="5377" max="5377" width="18.7109375" style="45" customWidth="1"/>
    <col min="5378" max="5379" width="16.7109375" style="45" customWidth="1"/>
    <col min="5380" max="5380" width="13.42578125" style="45" customWidth="1"/>
    <col min="5381" max="5381" width="15.5703125" style="45" customWidth="1"/>
    <col min="5382" max="5386" width="0" style="45" hidden="1" customWidth="1"/>
    <col min="5387" max="5387" width="15.28515625" style="45" customWidth="1"/>
    <col min="5388" max="5616" width="9.140625" style="45"/>
    <col min="5617" max="5617" width="40" style="45" customWidth="1"/>
    <col min="5618" max="5618" width="7.7109375" style="45" customWidth="1"/>
    <col min="5619" max="5622" width="0" style="45" hidden="1" customWidth="1"/>
    <col min="5623" max="5623" width="15.42578125" style="45" customWidth="1"/>
    <col min="5624" max="5624" width="17" style="45" customWidth="1"/>
    <col min="5625" max="5625" width="18" style="45" customWidth="1"/>
    <col min="5626" max="5632" width="0" style="45" hidden="1" customWidth="1"/>
    <col min="5633" max="5633" width="18.7109375" style="45" customWidth="1"/>
    <col min="5634" max="5635" width="16.7109375" style="45" customWidth="1"/>
    <col min="5636" max="5636" width="13.42578125" style="45" customWidth="1"/>
    <col min="5637" max="5637" width="15.5703125" style="45" customWidth="1"/>
    <col min="5638" max="5642" width="0" style="45" hidden="1" customWidth="1"/>
    <col min="5643" max="5643" width="15.28515625" style="45" customWidth="1"/>
    <col min="5644" max="5872" width="9.140625" style="45"/>
    <col min="5873" max="5873" width="40" style="45" customWidth="1"/>
    <col min="5874" max="5874" width="7.7109375" style="45" customWidth="1"/>
    <col min="5875" max="5878" width="0" style="45" hidden="1" customWidth="1"/>
    <col min="5879" max="5879" width="15.42578125" style="45" customWidth="1"/>
    <col min="5880" max="5880" width="17" style="45" customWidth="1"/>
    <col min="5881" max="5881" width="18" style="45" customWidth="1"/>
    <col min="5882" max="5888" width="0" style="45" hidden="1" customWidth="1"/>
    <col min="5889" max="5889" width="18.7109375" style="45" customWidth="1"/>
    <col min="5890" max="5891" width="16.7109375" style="45" customWidth="1"/>
    <col min="5892" max="5892" width="13.42578125" style="45" customWidth="1"/>
    <col min="5893" max="5893" width="15.5703125" style="45" customWidth="1"/>
    <col min="5894" max="5898" width="0" style="45" hidden="1" customWidth="1"/>
    <col min="5899" max="5899" width="15.28515625" style="45" customWidth="1"/>
    <col min="5900" max="6128" width="9.140625" style="45"/>
    <col min="6129" max="6129" width="40" style="45" customWidth="1"/>
    <col min="6130" max="6130" width="7.7109375" style="45" customWidth="1"/>
    <col min="6131" max="6134" width="0" style="45" hidden="1" customWidth="1"/>
    <col min="6135" max="6135" width="15.42578125" style="45" customWidth="1"/>
    <col min="6136" max="6136" width="17" style="45" customWidth="1"/>
    <col min="6137" max="6137" width="18" style="45" customWidth="1"/>
    <col min="6138" max="6144" width="0" style="45" hidden="1" customWidth="1"/>
    <col min="6145" max="6145" width="18.7109375" style="45" customWidth="1"/>
    <col min="6146" max="6147" width="16.7109375" style="45" customWidth="1"/>
    <col min="6148" max="6148" width="13.42578125" style="45" customWidth="1"/>
    <col min="6149" max="6149" width="15.5703125" style="45" customWidth="1"/>
    <col min="6150" max="6154" width="0" style="45" hidden="1" customWidth="1"/>
    <col min="6155" max="6155" width="15.28515625" style="45" customWidth="1"/>
    <col min="6156" max="6384" width="9.140625" style="45"/>
    <col min="6385" max="6385" width="40" style="45" customWidth="1"/>
    <col min="6386" max="6386" width="7.7109375" style="45" customWidth="1"/>
    <col min="6387" max="6390" width="0" style="45" hidden="1" customWidth="1"/>
    <col min="6391" max="6391" width="15.42578125" style="45" customWidth="1"/>
    <col min="6392" max="6392" width="17" style="45" customWidth="1"/>
    <col min="6393" max="6393" width="18" style="45" customWidth="1"/>
    <col min="6394" max="6400" width="0" style="45" hidden="1" customWidth="1"/>
    <col min="6401" max="6401" width="18.7109375" style="45" customWidth="1"/>
    <col min="6402" max="6403" width="16.7109375" style="45" customWidth="1"/>
    <col min="6404" max="6404" width="13.42578125" style="45" customWidth="1"/>
    <col min="6405" max="6405" width="15.5703125" style="45" customWidth="1"/>
    <col min="6406" max="6410" width="0" style="45" hidden="1" customWidth="1"/>
    <col min="6411" max="6411" width="15.28515625" style="45" customWidth="1"/>
    <col min="6412" max="6640" width="9.140625" style="45"/>
    <col min="6641" max="6641" width="40" style="45" customWidth="1"/>
    <col min="6642" max="6642" width="7.7109375" style="45" customWidth="1"/>
    <col min="6643" max="6646" width="0" style="45" hidden="1" customWidth="1"/>
    <col min="6647" max="6647" width="15.42578125" style="45" customWidth="1"/>
    <col min="6648" max="6648" width="17" style="45" customWidth="1"/>
    <col min="6649" max="6649" width="18" style="45" customWidth="1"/>
    <col min="6650" max="6656" width="0" style="45" hidden="1" customWidth="1"/>
    <col min="6657" max="6657" width="18.7109375" style="45" customWidth="1"/>
    <col min="6658" max="6659" width="16.7109375" style="45" customWidth="1"/>
    <col min="6660" max="6660" width="13.42578125" style="45" customWidth="1"/>
    <col min="6661" max="6661" width="15.5703125" style="45" customWidth="1"/>
    <col min="6662" max="6666" width="0" style="45" hidden="1" customWidth="1"/>
    <col min="6667" max="6667" width="15.28515625" style="45" customWidth="1"/>
    <col min="6668" max="6896" width="9.140625" style="45"/>
    <col min="6897" max="6897" width="40" style="45" customWidth="1"/>
    <col min="6898" max="6898" width="7.7109375" style="45" customWidth="1"/>
    <col min="6899" max="6902" width="0" style="45" hidden="1" customWidth="1"/>
    <col min="6903" max="6903" width="15.42578125" style="45" customWidth="1"/>
    <col min="6904" max="6904" width="17" style="45" customWidth="1"/>
    <col min="6905" max="6905" width="18" style="45" customWidth="1"/>
    <col min="6906" max="6912" width="0" style="45" hidden="1" customWidth="1"/>
    <col min="6913" max="6913" width="18.7109375" style="45" customWidth="1"/>
    <col min="6914" max="6915" width="16.7109375" style="45" customWidth="1"/>
    <col min="6916" max="6916" width="13.42578125" style="45" customWidth="1"/>
    <col min="6917" max="6917" width="15.5703125" style="45" customWidth="1"/>
    <col min="6918" max="6922" width="0" style="45" hidden="1" customWidth="1"/>
    <col min="6923" max="6923" width="15.28515625" style="45" customWidth="1"/>
    <col min="6924" max="7152" width="9.140625" style="45"/>
    <col min="7153" max="7153" width="40" style="45" customWidth="1"/>
    <col min="7154" max="7154" width="7.7109375" style="45" customWidth="1"/>
    <col min="7155" max="7158" width="0" style="45" hidden="1" customWidth="1"/>
    <col min="7159" max="7159" width="15.42578125" style="45" customWidth="1"/>
    <col min="7160" max="7160" width="17" style="45" customWidth="1"/>
    <col min="7161" max="7161" width="18" style="45" customWidth="1"/>
    <col min="7162" max="7168" width="0" style="45" hidden="1" customWidth="1"/>
    <col min="7169" max="7169" width="18.7109375" style="45" customWidth="1"/>
    <col min="7170" max="7171" width="16.7109375" style="45" customWidth="1"/>
    <col min="7172" max="7172" width="13.42578125" style="45" customWidth="1"/>
    <col min="7173" max="7173" width="15.5703125" style="45" customWidth="1"/>
    <col min="7174" max="7178" width="0" style="45" hidden="1" customWidth="1"/>
    <col min="7179" max="7179" width="15.28515625" style="45" customWidth="1"/>
    <col min="7180" max="7408" width="9.140625" style="45"/>
    <col min="7409" max="7409" width="40" style="45" customWidth="1"/>
    <col min="7410" max="7410" width="7.7109375" style="45" customWidth="1"/>
    <col min="7411" max="7414" width="0" style="45" hidden="1" customWidth="1"/>
    <col min="7415" max="7415" width="15.42578125" style="45" customWidth="1"/>
    <col min="7416" max="7416" width="17" style="45" customWidth="1"/>
    <col min="7417" max="7417" width="18" style="45" customWidth="1"/>
    <col min="7418" max="7424" width="0" style="45" hidden="1" customWidth="1"/>
    <col min="7425" max="7425" width="18.7109375" style="45" customWidth="1"/>
    <col min="7426" max="7427" width="16.7109375" style="45" customWidth="1"/>
    <col min="7428" max="7428" width="13.42578125" style="45" customWidth="1"/>
    <col min="7429" max="7429" width="15.5703125" style="45" customWidth="1"/>
    <col min="7430" max="7434" width="0" style="45" hidden="1" customWidth="1"/>
    <col min="7435" max="7435" width="15.28515625" style="45" customWidth="1"/>
    <col min="7436" max="7664" width="9.140625" style="45"/>
    <col min="7665" max="7665" width="40" style="45" customWidth="1"/>
    <col min="7666" max="7666" width="7.7109375" style="45" customWidth="1"/>
    <col min="7667" max="7670" width="0" style="45" hidden="1" customWidth="1"/>
    <col min="7671" max="7671" width="15.42578125" style="45" customWidth="1"/>
    <col min="7672" max="7672" width="17" style="45" customWidth="1"/>
    <col min="7673" max="7673" width="18" style="45" customWidth="1"/>
    <col min="7674" max="7680" width="0" style="45" hidden="1" customWidth="1"/>
    <col min="7681" max="7681" width="18.7109375" style="45" customWidth="1"/>
    <col min="7682" max="7683" width="16.7109375" style="45" customWidth="1"/>
    <col min="7684" max="7684" width="13.42578125" style="45" customWidth="1"/>
    <col min="7685" max="7685" width="15.5703125" style="45" customWidth="1"/>
    <col min="7686" max="7690" width="0" style="45" hidden="1" customWidth="1"/>
    <col min="7691" max="7691" width="15.28515625" style="45" customWidth="1"/>
    <col min="7692" max="7920" width="9.140625" style="45"/>
    <col min="7921" max="7921" width="40" style="45" customWidth="1"/>
    <col min="7922" max="7922" width="7.7109375" style="45" customWidth="1"/>
    <col min="7923" max="7926" width="0" style="45" hidden="1" customWidth="1"/>
    <col min="7927" max="7927" width="15.42578125" style="45" customWidth="1"/>
    <col min="7928" max="7928" width="17" style="45" customWidth="1"/>
    <col min="7929" max="7929" width="18" style="45" customWidth="1"/>
    <col min="7930" max="7936" width="0" style="45" hidden="1" customWidth="1"/>
    <col min="7937" max="7937" width="18.7109375" style="45" customWidth="1"/>
    <col min="7938" max="7939" width="16.7109375" style="45" customWidth="1"/>
    <col min="7940" max="7940" width="13.42578125" style="45" customWidth="1"/>
    <col min="7941" max="7941" width="15.5703125" style="45" customWidth="1"/>
    <col min="7942" max="7946" width="0" style="45" hidden="1" customWidth="1"/>
    <col min="7947" max="7947" width="15.28515625" style="45" customWidth="1"/>
    <col min="7948" max="8176" width="9.140625" style="45"/>
    <col min="8177" max="8177" width="40" style="45" customWidth="1"/>
    <col min="8178" max="8178" width="7.7109375" style="45" customWidth="1"/>
    <col min="8179" max="8182" width="0" style="45" hidden="1" customWidth="1"/>
    <col min="8183" max="8183" width="15.42578125" style="45" customWidth="1"/>
    <col min="8184" max="8184" width="17" style="45" customWidth="1"/>
    <col min="8185" max="8185" width="18" style="45" customWidth="1"/>
    <col min="8186" max="8192" width="0" style="45" hidden="1" customWidth="1"/>
    <col min="8193" max="8193" width="18.7109375" style="45" customWidth="1"/>
    <col min="8194" max="8195" width="16.7109375" style="45" customWidth="1"/>
    <col min="8196" max="8196" width="13.42578125" style="45" customWidth="1"/>
    <col min="8197" max="8197" width="15.5703125" style="45" customWidth="1"/>
    <col min="8198" max="8202" width="0" style="45" hidden="1" customWidth="1"/>
    <col min="8203" max="8203" width="15.28515625" style="45" customWidth="1"/>
    <col min="8204" max="8432" width="9.140625" style="45"/>
    <col min="8433" max="8433" width="40" style="45" customWidth="1"/>
    <col min="8434" max="8434" width="7.7109375" style="45" customWidth="1"/>
    <col min="8435" max="8438" width="0" style="45" hidden="1" customWidth="1"/>
    <col min="8439" max="8439" width="15.42578125" style="45" customWidth="1"/>
    <col min="8440" max="8440" width="17" style="45" customWidth="1"/>
    <col min="8441" max="8441" width="18" style="45" customWidth="1"/>
    <col min="8442" max="8448" width="0" style="45" hidden="1" customWidth="1"/>
    <col min="8449" max="8449" width="18.7109375" style="45" customWidth="1"/>
    <col min="8450" max="8451" width="16.7109375" style="45" customWidth="1"/>
    <col min="8452" max="8452" width="13.42578125" style="45" customWidth="1"/>
    <col min="8453" max="8453" width="15.5703125" style="45" customWidth="1"/>
    <col min="8454" max="8458" width="0" style="45" hidden="1" customWidth="1"/>
    <col min="8459" max="8459" width="15.28515625" style="45" customWidth="1"/>
    <col min="8460" max="8688" width="9.140625" style="45"/>
    <col min="8689" max="8689" width="40" style="45" customWidth="1"/>
    <col min="8690" max="8690" width="7.7109375" style="45" customWidth="1"/>
    <col min="8691" max="8694" width="0" style="45" hidden="1" customWidth="1"/>
    <col min="8695" max="8695" width="15.42578125" style="45" customWidth="1"/>
    <col min="8696" max="8696" width="17" style="45" customWidth="1"/>
    <col min="8697" max="8697" width="18" style="45" customWidth="1"/>
    <col min="8698" max="8704" width="0" style="45" hidden="1" customWidth="1"/>
    <col min="8705" max="8705" width="18.7109375" style="45" customWidth="1"/>
    <col min="8706" max="8707" width="16.7109375" style="45" customWidth="1"/>
    <col min="8708" max="8708" width="13.42578125" style="45" customWidth="1"/>
    <col min="8709" max="8709" width="15.5703125" style="45" customWidth="1"/>
    <col min="8710" max="8714" width="0" style="45" hidden="1" customWidth="1"/>
    <col min="8715" max="8715" width="15.28515625" style="45" customWidth="1"/>
    <col min="8716" max="8944" width="9.140625" style="45"/>
    <col min="8945" max="8945" width="40" style="45" customWidth="1"/>
    <col min="8946" max="8946" width="7.7109375" style="45" customWidth="1"/>
    <col min="8947" max="8950" width="0" style="45" hidden="1" customWidth="1"/>
    <col min="8951" max="8951" width="15.42578125" style="45" customWidth="1"/>
    <col min="8952" max="8952" width="17" style="45" customWidth="1"/>
    <col min="8953" max="8953" width="18" style="45" customWidth="1"/>
    <col min="8954" max="8960" width="0" style="45" hidden="1" customWidth="1"/>
    <col min="8961" max="8961" width="18.7109375" style="45" customWidth="1"/>
    <col min="8962" max="8963" width="16.7109375" style="45" customWidth="1"/>
    <col min="8964" max="8964" width="13.42578125" style="45" customWidth="1"/>
    <col min="8965" max="8965" width="15.5703125" style="45" customWidth="1"/>
    <col min="8966" max="8970" width="0" style="45" hidden="1" customWidth="1"/>
    <col min="8971" max="8971" width="15.28515625" style="45" customWidth="1"/>
    <col min="8972" max="9200" width="9.140625" style="45"/>
    <col min="9201" max="9201" width="40" style="45" customWidth="1"/>
    <col min="9202" max="9202" width="7.7109375" style="45" customWidth="1"/>
    <col min="9203" max="9206" width="0" style="45" hidden="1" customWidth="1"/>
    <col min="9207" max="9207" width="15.42578125" style="45" customWidth="1"/>
    <col min="9208" max="9208" width="17" style="45" customWidth="1"/>
    <col min="9209" max="9209" width="18" style="45" customWidth="1"/>
    <col min="9210" max="9216" width="0" style="45" hidden="1" customWidth="1"/>
    <col min="9217" max="9217" width="18.7109375" style="45" customWidth="1"/>
    <col min="9218" max="9219" width="16.7109375" style="45" customWidth="1"/>
    <col min="9220" max="9220" width="13.42578125" style="45" customWidth="1"/>
    <col min="9221" max="9221" width="15.5703125" style="45" customWidth="1"/>
    <col min="9222" max="9226" width="0" style="45" hidden="1" customWidth="1"/>
    <col min="9227" max="9227" width="15.28515625" style="45" customWidth="1"/>
    <col min="9228" max="9456" width="9.140625" style="45"/>
    <col min="9457" max="9457" width="40" style="45" customWidth="1"/>
    <col min="9458" max="9458" width="7.7109375" style="45" customWidth="1"/>
    <col min="9459" max="9462" width="0" style="45" hidden="1" customWidth="1"/>
    <col min="9463" max="9463" width="15.42578125" style="45" customWidth="1"/>
    <col min="9464" max="9464" width="17" style="45" customWidth="1"/>
    <col min="9465" max="9465" width="18" style="45" customWidth="1"/>
    <col min="9466" max="9472" width="0" style="45" hidden="1" customWidth="1"/>
    <col min="9473" max="9473" width="18.7109375" style="45" customWidth="1"/>
    <col min="9474" max="9475" width="16.7109375" style="45" customWidth="1"/>
    <col min="9476" max="9476" width="13.42578125" style="45" customWidth="1"/>
    <col min="9477" max="9477" width="15.5703125" style="45" customWidth="1"/>
    <col min="9478" max="9482" width="0" style="45" hidden="1" customWidth="1"/>
    <col min="9483" max="9483" width="15.28515625" style="45" customWidth="1"/>
    <col min="9484" max="9712" width="9.140625" style="45"/>
    <col min="9713" max="9713" width="40" style="45" customWidth="1"/>
    <col min="9714" max="9714" width="7.7109375" style="45" customWidth="1"/>
    <col min="9715" max="9718" width="0" style="45" hidden="1" customWidth="1"/>
    <col min="9719" max="9719" width="15.42578125" style="45" customWidth="1"/>
    <col min="9720" max="9720" width="17" style="45" customWidth="1"/>
    <col min="9721" max="9721" width="18" style="45" customWidth="1"/>
    <col min="9722" max="9728" width="0" style="45" hidden="1" customWidth="1"/>
    <col min="9729" max="9729" width="18.7109375" style="45" customWidth="1"/>
    <col min="9730" max="9731" width="16.7109375" style="45" customWidth="1"/>
    <col min="9732" max="9732" width="13.42578125" style="45" customWidth="1"/>
    <col min="9733" max="9733" width="15.5703125" style="45" customWidth="1"/>
    <col min="9734" max="9738" width="0" style="45" hidden="1" customWidth="1"/>
    <col min="9739" max="9739" width="15.28515625" style="45" customWidth="1"/>
    <col min="9740" max="9968" width="9.140625" style="45"/>
    <col min="9969" max="9969" width="40" style="45" customWidth="1"/>
    <col min="9970" max="9970" width="7.7109375" style="45" customWidth="1"/>
    <col min="9971" max="9974" width="0" style="45" hidden="1" customWidth="1"/>
    <col min="9975" max="9975" width="15.42578125" style="45" customWidth="1"/>
    <col min="9976" max="9976" width="17" style="45" customWidth="1"/>
    <col min="9977" max="9977" width="18" style="45" customWidth="1"/>
    <col min="9978" max="9984" width="0" style="45" hidden="1" customWidth="1"/>
    <col min="9985" max="9985" width="18.7109375" style="45" customWidth="1"/>
    <col min="9986" max="9987" width="16.7109375" style="45" customWidth="1"/>
    <col min="9988" max="9988" width="13.42578125" style="45" customWidth="1"/>
    <col min="9989" max="9989" width="15.5703125" style="45" customWidth="1"/>
    <col min="9990" max="9994" width="0" style="45" hidden="1" customWidth="1"/>
    <col min="9995" max="9995" width="15.28515625" style="45" customWidth="1"/>
    <col min="9996" max="10224" width="9.140625" style="45"/>
    <col min="10225" max="10225" width="40" style="45" customWidth="1"/>
    <col min="10226" max="10226" width="7.7109375" style="45" customWidth="1"/>
    <col min="10227" max="10230" width="0" style="45" hidden="1" customWidth="1"/>
    <col min="10231" max="10231" width="15.42578125" style="45" customWidth="1"/>
    <col min="10232" max="10232" width="17" style="45" customWidth="1"/>
    <col min="10233" max="10233" width="18" style="45" customWidth="1"/>
    <col min="10234" max="10240" width="0" style="45" hidden="1" customWidth="1"/>
    <col min="10241" max="10241" width="18.7109375" style="45" customWidth="1"/>
    <col min="10242" max="10243" width="16.7109375" style="45" customWidth="1"/>
    <col min="10244" max="10244" width="13.42578125" style="45" customWidth="1"/>
    <col min="10245" max="10245" width="15.5703125" style="45" customWidth="1"/>
    <col min="10246" max="10250" width="0" style="45" hidden="1" customWidth="1"/>
    <col min="10251" max="10251" width="15.28515625" style="45" customWidth="1"/>
    <col min="10252" max="10480" width="9.140625" style="45"/>
    <col min="10481" max="10481" width="40" style="45" customWidth="1"/>
    <col min="10482" max="10482" width="7.7109375" style="45" customWidth="1"/>
    <col min="10483" max="10486" width="0" style="45" hidden="1" customWidth="1"/>
    <col min="10487" max="10487" width="15.42578125" style="45" customWidth="1"/>
    <col min="10488" max="10488" width="17" style="45" customWidth="1"/>
    <col min="10489" max="10489" width="18" style="45" customWidth="1"/>
    <col min="10490" max="10496" width="0" style="45" hidden="1" customWidth="1"/>
    <col min="10497" max="10497" width="18.7109375" style="45" customWidth="1"/>
    <col min="10498" max="10499" width="16.7109375" style="45" customWidth="1"/>
    <col min="10500" max="10500" width="13.42578125" style="45" customWidth="1"/>
    <col min="10501" max="10501" width="15.5703125" style="45" customWidth="1"/>
    <col min="10502" max="10506" width="0" style="45" hidden="1" customWidth="1"/>
    <col min="10507" max="10507" width="15.28515625" style="45" customWidth="1"/>
    <col min="10508" max="10736" width="9.140625" style="45"/>
    <col min="10737" max="10737" width="40" style="45" customWidth="1"/>
    <col min="10738" max="10738" width="7.7109375" style="45" customWidth="1"/>
    <col min="10739" max="10742" width="0" style="45" hidden="1" customWidth="1"/>
    <col min="10743" max="10743" width="15.42578125" style="45" customWidth="1"/>
    <col min="10744" max="10744" width="17" style="45" customWidth="1"/>
    <col min="10745" max="10745" width="18" style="45" customWidth="1"/>
    <col min="10746" max="10752" width="0" style="45" hidden="1" customWidth="1"/>
    <col min="10753" max="10753" width="18.7109375" style="45" customWidth="1"/>
    <col min="10754" max="10755" width="16.7109375" style="45" customWidth="1"/>
    <col min="10756" max="10756" width="13.42578125" style="45" customWidth="1"/>
    <col min="10757" max="10757" width="15.5703125" style="45" customWidth="1"/>
    <col min="10758" max="10762" width="0" style="45" hidden="1" customWidth="1"/>
    <col min="10763" max="10763" width="15.28515625" style="45" customWidth="1"/>
    <col min="10764" max="10992" width="9.140625" style="45"/>
    <col min="10993" max="10993" width="40" style="45" customWidth="1"/>
    <col min="10994" max="10994" width="7.7109375" style="45" customWidth="1"/>
    <col min="10995" max="10998" width="0" style="45" hidden="1" customWidth="1"/>
    <col min="10999" max="10999" width="15.42578125" style="45" customWidth="1"/>
    <col min="11000" max="11000" width="17" style="45" customWidth="1"/>
    <col min="11001" max="11001" width="18" style="45" customWidth="1"/>
    <col min="11002" max="11008" width="0" style="45" hidden="1" customWidth="1"/>
    <col min="11009" max="11009" width="18.7109375" style="45" customWidth="1"/>
    <col min="11010" max="11011" width="16.7109375" style="45" customWidth="1"/>
    <col min="11012" max="11012" width="13.42578125" style="45" customWidth="1"/>
    <col min="11013" max="11013" width="15.5703125" style="45" customWidth="1"/>
    <col min="11014" max="11018" width="0" style="45" hidden="1" customWidth="1"/>
    <col min="11019" max="11019" width="15.28515625" style="45" customWidth="1"/>
    <col min="11020" max="11248" width="9.140625" style="45"/>
    <col min="11249" max="11249" width="40" style="45" customWidth="1"/>
    <col min="11250" max="11250" width="7.7109375" style="45" customWidth="1"/>
    <col min="11251" max="11254" width="0" style="45" hidden="1" customWidth="1"/>
    <col min="11255" max="11255" width="15.42578125" style="45" customWidth="1"/>
    <col min="11256" max="11256" width="17" style="45" customWidth="1"/>
    <col min="11257" max="11257" width="18" style="45" customWidth="1"/>
    <col min="11258" max="11264" width="0" style="45" hidden="1" customWidth="1"/>
    <col min="11265" max="11265" width="18.7109375" style="45" customWidth="1"/>
    <col min="11266" max="11267" width="16.7109375" style="45" customWidth="1"/>
    <col min="11268" max="11268" width="13.42578125" style="45" customWidth="1"/>
    <col min="11269" max="11269" width="15.5703125" style="45" customWidth="1"/>
    <col min="11270" max="11274" width="0" style="45" hidden="1" customWidth="1"/>
    <col min="11275" max="11275" width="15.28515625" style="45" customWidth="1"/>
    <col min="11276" max="11504" width="9.140625" style="45"/>
    <col min="11505" max="11505" width="40" style="45" customWidth="1"/>
    <col min="11506" max="11506" width="7.7109375" style="45" customWidth="1"/>
    <col min="11507" max="11510" width="0" style="45" hidden="1" customWidth="1"/>
    <col min="11511" max="11511" width="15.42578125" style="45" customWidth="1"/>
    <col min="11512" max="11512" width="17" style="45" customWidth="1"/>
    <col min="11513" max="11513" width="18" style="45" customWidth="1"/>
    <col min="11514" max="11520" width="0" style="45" hidden="1" customWidth="1"/>
    <col min="11521" max="11521" width="18.7109375" style="45" customWidth="1"/>
    <col min="11522" max="11523" width="16.7109375" style="45" customWidth="1"/>
    <col min="11524" max="11524" width="13.42578125" style="45" customWidth="1"/>
    <col min="11525" max="11525" width="15.5703125" style="45" customWidth="1"/>
    <col min="11526" max="11530" width="0" style="45" hidden="1" customWidth="1"/>
    <col min="11531" max="11531" width="15.28515625" style="45" customWidth="1"/>
    <col min="11532" max="11760" width="9.140625" style="45"/>
    <col min="11761" max="11761" width="40" style="45" customWidth="1"/>
    <col min="11762" max="11762" width="7.7109375" style="45" customWidth="1"/>
    <col min="11763" max="11766" width="0" style="45" hidden="1" customWidth="1"/>
    <col min="11767" max="11767" width="15.42578125" style="45" customWidth="1"/>
    <col min="11768" max="11768" width="17" style="45" customWidth="1"/>
    <col min="11769" max="11769" width="18" style="45" customWidth="1"/>
    <col min="11770" max="11776" width="0" style="45" hidden="1" customWidth="1"/>
    <col min="11777" max="11777" width="18.7109375" style="45" customWidth="1"/>
    <col min="11778" max="11779" width="16.7109375" style="45" customWidth="1"/>
    <col min="11780" max="11780" width="13.42578125" style="45" customWidth="1"/>
    <col min="11781" max="11781" width="15.5703125" style="45" customWidth="1"/>
    <col min="11782" max="11786" width="0" style="45" hidden="1" customWidth="1"/>
    <col min="11787" max="11787" width="15.28515625" style="45" customWidth="1"/>
    <col min="11788" max="12016" width="9.140625" style="45"/>
    <col min="12017" max="12017" width="40" style="45" customWidth="1"/>
    <col min="12018" max="12018" width="7.7109375" style="45" customWidth="1"/>
    <col min="12019" max="12022" width="0" style="45" hidden="1" customWidth="1"/>
    <col min="12023" max="12023" width="15.42578125" style="45" customWidth="1"/>
    <col min="12024" max="12024" width="17" style="45" customWidth="1"/>
    <col min="12025" max="12025" width="18" style="45" customWidth="1"/>
    <col min="12026" max="12032" width="0" style="45" hidden="1" customWidth="1"/>
    <col min="12033" max="12033" width="18.7109375" style="45" customWidth="1"/>
    <col min="12034" max="12035" width="16.7109375" style="45" customWidth="1"/>
    <col min="12036" max="12036" width="13.42578125" style="45" customWidth="1"/>
    <col min="12037" max="12037" width="15.5703125" style="45" customWidth="1"/>
    <col min="12038" max="12042" width="0" style="45" hidden="1" customWidth="1"/>
    <col min="12043" max="12043" width="15.28515625" style="45" customWidth="1"/>
    <col min="12044" max="12272" width="9.140625" style="45"/>
    <col min="12273" max="12273" width="40" style="45" customWidth="1"/>
    <col min="12274" max="12274" width="7.7109375" style="45" customWidth="1"/>
    <col min="12275" max="12278" width="0" style="45" hidden="1" customWidth="1"/>
    <col min="12279" max="12279" width="15.42578125" style="45" customWidth="1"/>
    <col min="12280" max="12280" width="17" style="45" customWidth="1"/>
    <col min="12281" max="12281" width="18" style="45" customWidth="1"/>
    <col min="12282" max="12288" width="0" style="45" hidden="1" customWidth="1"/>
    <col min="12289" max="12289" width="18.7109375" style="45" customWidth="1"/>
    <col min="12290" max="12291" width="16.7109375" style="45" customWidth="1"/>
    <col min="12292" max="12292" width="13.42578125" style="45" customWidth="1"/>
    <col min="12293" max="12293" width="15.5703125" style="45" customWidth="1"/>
    <col min="12294" max="12298" width="0" style="45" hidden="1" customWidth="1"/>
    <col min="12299" max="12299" width="15.28515625" style="45" customWidth="1"/>
    <col min="12300" max="12528" width="9.140625" style="45"/>
    <col min="12529" max="12529" width="40" style="45" customWidth="1"/>
    <col min="12530" max="12530" width="7.7109375" style="45" customWidth="1"/>
    <col min="12531" max="12534" width="0" style="45" hidden="1" customWidth="1"/>
    <col min="12535" max="12535" width="15.42578125" style="45" customWidth="1"/>
    <col min="12536" max="12536" width="17" style="45" customWidth="1"/>
    <col min="12537" max="12537" width="18" style="45" customWidth="1"/>
    <col min="12538" max="12544" width="0" style="45" hidden="1" customWidth="1"/>
    <col min="12545" max="12545" width="18.7109375" style="45" customWidth="1"/>
    <col min="12546" max="12547" width="16.7109375" style="45" customWidth="1"/>
    <col min="12548" max="12548" width="13.42578125" style="45" customWidth="1"/>
    <col min="12549" max="12549" width="15.5703125" style="45" customWidth="1"/>
    <col min="12550" max="12554" width="0" style="45" hidden="1" customWidth="1"/>
    <col min="12555" max="12555" width="15.28515625" style="45" customWidth="1"/>
    <col min="12556" max="12784" width="9.140625" style="45"/>
    <col min="12785" max="12785" width="40" style="45" customWidth="1"/>
    <col min="12786" max="12786" width="7.7109375" style="45" customWidth="1"/>
    <col min="12787" max="12790" width="0" style="45" hidden="1" customWidth="1"/>
    <col min="12791" max="12791" width="15.42578125" style="45" customWidth="1"/>
    <col min="12792" max="12792" width="17" style="45" customWidth="1"/>
    <col min="12793" max="12793" width="18" style="45" customWidth="1"/>
    <col min="12794" max="12800" width="0" style="45" hidden="1" customWidth="1"/>
    <col min="12801" max="12801" width="18.7109375" style="45" customWidth="1"/>
    <col min="12802" max="12803" width="16.7109375" style="45" customWidth="1"/>
    <col min="12804" max="12804" width="13.42578125" style="45" customWidth="1"/>
    <col min="12805" max="12805" width="15.5703125" style="45" customWidth="1"/>
    <col min="12806" max="12810" width="0" style="45" hidden="1" customWidth="1"/>
    <col min="12811" max="12811" width="15.28515625" style="45" customWidth="1"/>
    <col min="12812" max="13040" width="9.140625" style="45"/>
    <col min="13041" max="13041" width="40" style="45" customWidth="1"/>
    <col min="13042" max="13042" width="7.7109375" style="45" customWidth="1"/>
    <col min="13043" max="13046" width="0" style="45" hidden="1" customWidth="1"/>
    <col min="13047" max="13047" width="15.42578125" style="45" customWidth="1"/>
    <col min="13048" max="13048" width="17" style="45" customWidth="1"/>
    <col min="13049" max="13049" width="18" style="45" customWidth="1"/>
    <col min="13050" max="13056" width="0" style="45" hidden="1" customWidth="1"/>
    <col min="13057" max="13057" width="18.7109375" style="45" customWidth="1"/>
    <col min="13058" max="13059" width="16.7109375" style="45" customWidth="1"/>
    <col min="13060" max="13060" width="13.42578125" style="45" customWidth="1"/>
    <col min="13061" max="13061" width="15.5703125" style="45" customWidth="1"/>
    <col min="13062" max="13066" width="0" style="45" hidden="1" customWidth="1"/>
    <col min="13067" max="13067" width="15.28515625" style="45" customWidth="1"/>
    <col min="13068" max="13296" width="9.140625" style="45"/>
    <col min="13297" max="13297" width="40" style="45" customWidth="1"/>
    <col min="13298" max="13298" width="7.7109375" style="45" customWidth="1"/>
    <col min="13299" max="13302" width="0" style="45" hidden="1" customWidth="1"/>
    <col min="13303" max="13303" width="15.42578125" style="45" customWidth="1"/>
    <col min="13304" max="13304" width="17" style="45" customWidth="1"/>
    <col min="13305" max="13305" width="18" style="45" customWidth="1"/>
    <col min="13306" max="13312" width="0" style="45" hidden="1" customWidth="1"/>
    <col min="13313" max="13313" width="18.7109375" style="45" customWidth="1"/>
    <col min="13314" max="13315" width="16.7109375" style="45" customWidth="1"/>
    <col min="13316" max="13316" width="13.42578125" style="45" customWidth="1"/>
    <col min="13317" max="13317" width="15.5703125" style="45" customWidth="1"/>
    <col min="13318" max="13322" width="0" style="45" hidden="1" customWidth="1"/>
    <col min="13323" max="13323" width="15.28515625" style="45" customWidth="1"/>
    <col min="13324" max="13552" width="9.140625" style="45"/>
    <col min="13553" max="13553" width="40" style="45" customWidth="1"/>
    <col min="13554" max="13554" width="7.7109375" style="45" customWidth="1"/>
    <col min="13555" max="13558" width="0" style="45" hidden="1" customWidth="1"/>
    <col min="13559" max="13559" width="15.42578125" style="45" customWidth="1"/>
    <col min="13560" max="13560" width="17" style="45" customWidth="1"/>
    <col min="13561" max="13561" width="18" style="45" customWidth="1"/>
    <col min="13562" max="13568" width="0" style="45" hidden="1" customWidth="1"/>
    <col min="13569" max="13569" width="18.7109375" style="45" customWidth="1"/>
    <col min="13570" max="13571" width="16.7109375" style="45" customWidth="1"/>
    <col min="13572" max="13572" width="13.42578125" style="45" customWidth="1"/>
    <col min="13573" max="13573" width="15.5703125" style="45" customWidth="1"/>
    <col min="13574" max="13578" width="0" style="45" hidden="1" customWidth="1"/>
    <col min="13579" max="13579" width="15.28515625" style="45" customWidth="1"/>
    <col min="13580" max="13808" width="9.140625" style="45"/>
    <col min="13809" max="13809" width="40" style="45" customWidth="1"/>
    <col min="13810" max="13810" width="7.7109375" style="45" customWidth="1"/>
    <col min="13811" max="13814" width="0" style="45" hidden="1" customWidth="1"/>
    <col min="13815" max="13815" width="15.42578125" style="45" customWidth="1"/>
    <col min="13816" max="13816" width="17" style="45" customWidth="1"/>
    <col min="13817" max="13817" width="18" style="45" customWidth="1"/>
    <col min="13818" max="13824" width="0" style="45" hidden="1" customWidth="1"/>
    <col min="13825" max="13825" width="18.7109375" style="45" customWidth="1"/>
    <col min="13826" max="13827" width="16.7109375" style="45" customWidth="1"/>
    <col min="13828" max="13828" width="13.42578125" style="45" customWidth="1"/>
    <col min="13829" max="13829" width="15.5703125" style="45" customWidth="1"/>
    <col min="13830" max="13834" width="0" style="45" hidden="1" customWidth="1"/>
    <col min="13835" max="13835" width="15.28515625" style="45" customWidth="1"/>
    <col min="13836" max="14064" width="9.140625" style="45"/>
    <col min="14065" max="14065" width="40" style="45" customWidth="1"/>
    <col min="14066" max="14066" width="7.7109375" style="45" customWidth="1"/>
    <col min="14067" max="14070" width="0" style="45" hidden="1" customWidth="1"/>
    <col min="14071" max="14071" width="15.42578125" style="45" customWidth="1"/>
    <col min="14072" max="14072" width="17" style="45" customWidth="1"/>
    <col min="14073" max="14073" width="18" style="45" customWidth="1"/>
    <col min="14074" max="14080" width="0" style="45" hidden="1" customWidth="1"/>
    <col min="14081" max="14081" width="18.7109375" style="45" customWidth="1"/>
    <col min="14082" max="14083" width="16.7109375" style="45" customWidth="1"/>
    <col min="14084" max="14084" width="13.42578125" style="45" customWidth="1"/>
    <col min="14085" max="14085" width="15.5703125" style="45" customWidth="1"/>
    <col min="14086" max="14090" width="0" style="45" hidden="1" customWidth="1"/>
    <col min="14091" max="14091" width="15.28515625" style="45" customWidth="1"/>
    <col min="14092" max="14320" width="9.140625" style="45"/>
    <col min="14321" max="14321" width="40" style="45" customWidth="1"/>
    <col min="14322" max="14322" width="7.7109375" style="45" customWidth="1"/>
    <col min="14323" max="14326" width="0" style="45" hidden="1" customWidth="1"/>
    <col min="14327" max="14327" width="15.42578125" style="45" customWidth="1"/>
    <col min="14328" max="14328" width="17" style="45" customWidth="1"/>
    <col min="14329" max="14329" width="18" style="45" customWidth="1"/>
    <col min="14330" max="14336" width="0" style="45" hidden="1" customWidth="1"/>
    <col min="14337" max="14337" width="18.7109375" style="45" customWidth="1"/>
    <col min="14338" max="14339" width="16.7109375" style="45" customWidth="1"/>
    <col min="14340" max="14340" width="13.42578125" style="45" customWidth="1"/>
    <col min="14341" max="14341" width="15.5703125" style="45" customWidth="1"/>
    <col min="14342" max="14346" width="0" style="45" hidden="1" customWidth="1"/>
    <col min="14347" max="14347" width="15.28515625" style="45" customWidth="1"/>
    <col min="14348" max="14576" width="9.140625" style="45"/>
    <col min="14577" max="14577" width="40" style="45" customWidth="1"/>
    <col min="14578" max="14578" width="7.7109375" style="45" customWidth="1"/>
    <col min="14579" max="14582" width="0" style="45" hidden="1" customWidth="1"/>
    <col min="14583" max="14583" width="15.42578125" style="45" customWidth="1"/>
    <col min="14584" max="14584" width="17" style="45" customWidth="1"/>
    <col min="14585" max="14585" width="18" style="45" customWidth="1"/>
    <col min="14586" max="14592" width="0" style="45" hidden="1" customWidth="1"/>
    <col min="14593" max="14593" width="18.7109375" style="45" customWidth="1"/>
    <col min="14594" max="14595" width="16.7109375" style="45" customWidth="1"/>
    <col min="14596" max="14596" width="13.42578125" style="45" customWidth="1"/>
    <col min="14597" max="14597" width="15.5703125" style="45" customWidth="1"/>
    <col min="14598" max="14602" width="0" style="45" hidden="1" customWidth="1"/>
    <col min="14603" max="14603" width="15.28515625" style="45" customWidth="1"/>
    <col min="14604" max="14832" width="9.140625" style="45"/>
    <col min="14833" max="14833" width="40" style="45" customWidth="1"/>
    <col min="14834" max="14834" width="7.7109375" style="45" customWidth="1"/>
    <col min="14835" max="14838" width="0" style="45" hidden="1" customWidth="1"/>
    <col min="14839" max="14839" width="15.42578125" style="45" customWidth="1"/>
    <col min="14840" max="14840" width="17" style="45" customWidth="1"/>
    <col min="14841" max="14841" width="18" style="45" customWidth="1"/>
    <col min="14842" max="14848" width="0" style="45" hidden="1" customWidth="1"/>
    <col min="14849" max="14849" width="18.7109375" style="45" customWidth="1"/>
    <col min="14850" max="14851" width="16.7109375" style="45" customWidth="1"/>
    <col min="14852" max="14852" width="13.42578125" style="45" customWidth="1"/>
    <col min="14853" max="14853" width="15.5703125" style="45" customWidth="1"/>
    <col min="14854" max="14858" width="0" style="45" hidden="1" customWidth="1"/>
    <col min="14859" max="14859" width="15.28515625" style="45" customWidth="1"/>
    <col min="14860" max="15088" width="9.140625" style="45"/>
    <col min="15089" max="15089" width="40" style="45" customWidth="1"/>
    <col min="15090" max="15090" width="7.7109375" style="45" customWidth="1"/>
    <col min="15091" max="15094" width="0" style="45" hidden="1" customWidth="1"/>
    <col min="15095" max="15095" width="15.42578125" style="45" customWidth="1"/>
    <col min="15096" max="15096" width="17" style="45" customWidth="1"/>
    <col min="15097" max="15097" width="18" style="45" customWidth="1"/>
    <col min="15098" max="15104" width="0" style="45" hidden="1" customWidth="1"/>
    <col min="15105" max="15105" width="18.7109375" style="45" customWidth="1"/>
    <col min="15106" max="15107" width="16.7109375" style="45" customWidth="1"/>
    <col min="15108" max="15108" width="13.42578125" style="45" customWidth="1"/>
    <col min="15109" max="15109" width="15.5703125" style="45" customWidth="1"/>
    <col min="15110" max="15114" width="0" style="45" hidden="1" customWidth="1"/>
    <col min="15115" max="15115" width="15.28515625" style="45" customWidth="1"/>
    <col min="15116" max="15344" width="9.140625" style="45"/>
    <col min="15345" max="15345" width="40" style="45" customWidth="1"/>
    <col min="15346" max="15346" width="7.7109375" style="45" customWidth="1"/>
    <col min="15347" max="15350" width="0" style="45" hidden="1" customWidth="1"/>
    <col min="15351" max="15351" width="15.42578125" style="45" customWidth="1"/>
    <col min="15352" max="15352" width="17" style="45" customWidth="1"/>
    <col min="15353" max="15353" width="18" style="45" customWidth="1"/>
    <col min="15354" max="15360" width="0" style="45" hidden="1" customWidth="1"/>
    <col min="15361" max="15361" width="18.7109375" style="45" customWidth="1"/>
    <col min="15362" max="15363" width="16.7109375" style="45" customWidth="1"/>
    <col min="15364" max="15364" width="13.42578125" style="45" customWidth="1"/>
    <col min="15365" max="15365" width="15.5703125" style="45" customWidth="1"/>
    <col min="15366" max="15370" width="0" style="45" hidden="1" customWidth="1"/>
    <col min="15371" max="15371" width="15.28515625" style="45" customWidth="1"/>
    <col min="15372" max="15600" width="9.140625" style="45"/>
    <col min="15601" max="15601" width="40" style="45" customWidth="1"/>
    <col min="15602" max="15602" width="7.7109375" style="45" customWidth="1"/>
    <col min="15603" max="15606" width="0" style="45" hidden="1" customWidth="1"/>
    <col min="15607" max="15607" width="15.42578125" style="45" customWidth="1"/>
    <col min="15608" max="15608" width="17" style="45" customWidth="1"/>
    <col min="15609" max="15609" width="18" style="45" customWidth="1"/>
    <col min="15610" max="15616" width="0" style="45" hidden="1" customWidth="1"/>
    <col min="15617" max="15617" width="18.7109375" style="45" customWidth="1"/>
    <col min="15618" max="15619" width="16.7109375" style="45" customWidth="1"/>
    <col min="15620" max="15620" width="13.42578125" style="45" customWidth="1"/>
    <col min="15621" max="15621" width="15.5703125" style="45" customWidth="1"/>
    <col min="15622" max="15626" width="0" style="45" hidden="1" customWidth="1"/>
    <col min="15627" max="15627" width="15.28515625" style="45" customWidth="1"/>
    <col min="15628" max="15856" width="9.140625" style="45"/>
    <col min="15857" max="15857" width="40" style="45" customWidth="1"/>
    <col min="15858" max="15858" width="7.7109375" style="45" customWidth="1"/>
    <col min="15859" max="15862" width="0" style="45" hidden="1" customWidth="1"/>
    <col min="15863" max="15863" width="15.42578125" style="45" customWidth="1"/>
    <col min="15864" max="15864" width="17" style="45" customWidth="1"/>
    <col min="15865" max="15865" width="18" style="45" customWidth="1"/>
    <col min="15866" max="15872" width="0" style="45" hidden="1" customWidth="1"/>
    <col min="15873" max="15873" width="18.7109375" style="45" customWidth="1"/>
    <col min="15874" max="15875" width="16.7109375" style="45" customWidth="1"/>
    <col min="15876" max="15876" width="13.42578125" style="45" customWidth="1"/>
    <col min="15877" max="15877" width="15.5703125" style="45" customWidth="1"/>
    <col min="15878" max="15882" width="0" style="45" hidden="1" customWidth="1"/>
    <col min="15883" max="15883" width="15.28515625" style="45" customWidth="1"/>
    <col min="15884" max="16112" width="9.140625" style="45"/>
    <col min="16113" max="16113" width="40" style="45" customWidth="1"/>
    <col min="16114" max="16114" width="7.7109375" style="45" customWidth="1"/>
    <col min="16115" max="16118" width="0" style="45" hidden="1" customWidth="1"/>
    <col min="16119" max="16119" width="15.42578125" style="45" customWidth="1"/>
    <col min="16120" max="16120" width="17" style="45" customWidth="1"/>
    <col min="16121" max="16121" width="18" style="45" customWidth="1"/>
    <col min="16122" max="16128" width="0" style="45" hidden="1" customWidth="1"/>
    <col min="16129" max="16129" width="18.7109375" style="45" customWidth="1"/>
    <col min="16130" max="16131" width="16.7109375" style="45" customWidth="1"/>
    <col min="16132" max="16132" width="13.42578125" style="45" customWidth="1"/>
    <col min="16133" max="16133" width="15.5703125" style="45" customWidth="1"/>
    <col min="16134" max="16138" width="0" style="45" hidden="1" customWidth="1"/>
    <col min="16139" max="16139" width="15.28515625" style="45" customWidth="1"/>
    <col min="16140" max="16384" width="9.140625" style="45"/>
  </cols>
  <sheetData>
    <row r="1" spans="1:11" ht="15" customHeight="1" x14ac:dyDescent="0.25">
      <c r="A1" s="142"/>
      <c r="B1" s="143"/>
      <c r="C1" s="143"/>
      <c r="D1" s="143"/>
      <c r="E1" s="143"/>
      <c r="F1" s="43"/>
      <c r="G1" s="43"/>
      <c r="H1" s="43"/>
      <c r="I1" s="44"/>
      <c r="J1" s="43"/>
      <c r="K1" s="43"/>
    </row>
    <row r="2" spans="1:11" ht="15.2" customHeight="1" x14ac:dyDescent="0.25">
      <c r="A2" s="142"/>
      <c r="B2" s="143"/>
      <c r="C2" s="143"/>
      <c r="D2" s="143"/>
      <c r="E2" s="143"/>
      <c r="F2" s="43"/>
      <c r="G2" s="43"/>
      <c r="H2" s="43"/>
      <c r="I2" s="44"/>
      <c r="J2" s="43"/>
      <c r="K2" s="43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7.25" customHeight="1" x14ac:dyDescent="0.3">
      <c r="A5" s="148" t="s">
        <v>114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</row>
    <row r="6" spans="1:11" s="47" customFormat="1" ht="26.25" customHeight="1" x14ac:dyDescent="0.2">
      <c r="A6" s="136" t="s">
        <v>0</v>
      </c>
      <c r="B6" s="146" t="s">
        <v>1</v>
      </c>
      <c r="C6" s="134" t="s">
        <v>105</v>
      </c>
      <c r="D6" s="77" t="s">
        <v>111</v>
      </c>
      <c r="E6" s="156" t="s">
        <v>107</v>
      </c>
      <c r="F6" s="136">
        <v>2025</v>
      </c>
      <c r="G6" s="134" t="s">
        <v>112</v>
      </c>
      <c r="H6" s="134" t="s">
        <v>108</v>
      </c>
      <c r="I6" s="134" t="s">
        <v>2</v>
      </c>
      <c r="J6" s="136" t="s">
        <v>100</v>
      </c>
      <c r="K6" s="136" t="s">
        <v>109</v>
      </c>
    </row>
    <row r="7" spans="1:11" s="47" customFormat="1" ht="29.45" customHeight="1" x14ac:dyDescent="0.2">
      <c r="A7" s="137"/>
      <c r="B7" s="147"/>
      <c r="C7" s="135"/>
      <c r="D7" s="48" t="s">
        <v>3</v>
      </c>
      <c r="E7" s="157"/>
      <c r="F7" s="137"/>
      <c r="G7" s="135"/>
      <c r="H7" s="135"/>
      <c r="I7" s="135"/>
      <c r="J7" s="137"/>
      <c r="K7" s="137"/>
    </row>
    <row r="8" spans="1:11" ht="28.5" x14ac:dyDescent="0.25">
      <c r="A8" s="49" t="s">
        <v>4</v>
      </c>
      <c r="B8" s="50" t="s">
        <v>5</v>
      </c>
      <c r="C8" s="51">
        <f t="shared" ref="C8:H8" si="0">SUM(C9:C16)</f>
        <v>0</v>
      </c>
      <c r="D8" s="51">
        <f t="shared" si="0"/>
        <v>0</v>
      </c>
      <c r="E8" s="158">
        <f t="shared" si="0"/>
        <v>0</v>
      </c>
      <c r="F8" s="51">
        <f t="shared" si="0"/>
        <v>0</v>
      </c>
      <c r="G8" s="51">
        <f t="shared" si="0"/>
        <v>0</v>
      </c>
      <c r="H8" s="51">
        <f t="shared" si="0"/>
        <v>0</v>
      </c>
      <c r="I8" s="51">
        <f>F8/F57*100</f>
        <v>0</v>
      </c>
      <c r="J8" s="51">
        <f t="shared" ref="J8:K8" si="1">SUM(J9:J16)</f>
        <v>0</v>
      </c>
      <c r="K8" s="51">
        <f t="shared" si="1"/>
        <v>0</v>
      </c>
    </row>
    <row r="9" spans="1:11" ht="57.75" outlineLevel="1" x14ac:dyDescent="0.25">
      <c r="A9" s="52" t="s">
        <v>6</v>
      </c>
      <c r="B9" s="53" t="s">
        <v>7</v>
      </c>
      <c r="C9" s="54"/>
      <c r="D9" s="55"/>
      <c r="E9" s="159"/>
      <c r="F9" s="55"/>
      <c r="G9" s="54">
        <f>F9-C9</f>
        <v>0</v>
      </c>
      <c r="H9" s="54">
        <f>F9-E9</f>
        <v>0</v>
      </c>
      <c r="I9" s="56">
        <f>F9/F57*100</f>
        <v>0</v>
      </c>
      <c r="J9" s="55"/>
      <c r="K9" s="55"/>
    </row>
    <row r="10" spans="1:11" ht="86.25" outlineLevel="1" x14ac:dyDescent="0.25">
      <c r="A10" s="57" t="s">
        <v>8</v>
      </c>
      <c r="B10" s="53" t="s">
        <v>9</v>
      </c>
      <c r="C10" s="54"/>
      <c r="D10" s="55"/>
      <c r="E10" s="160"/>
      <c r="F10" s="54"/>
      <c r="G10" s="54">
        <f>F10-C10</f>
        <v>0</v>
      </c>
      <c r="H10" s="54">
        <f>F10-E10</f>
        <v>0</v>
      </c>
      <c r="I10" s="56">
        <f>F10/F57*100</f>
        <v>0</v>
      </c>
      <c r="J10" s="55"/>
      <c r="K10" s="55"/>
    </row>
    <row r="11" spans="1:11" ht="86.25" outlineLevel="1" x14ac:dyDescent="0.25">
      <c r="A11" s="58" t="s">
        <v>113</v>
      </c>
      <c r="B11" s="53" t="s">
        <v>10</v>
      </c>
      <c r="C11" s="54"/>
      <c r="D11" s="55"/>
      <c r="E11" s="161"/>
      <c r="F11" s="55"/>
      <c r="G11" s="54">
        <f>F11-C11</f>
        <v>0</v>
      </c>
      <c r="H11" s="54">
        <f>F11-E11</f>
        <v>0</v>
      </c>
      <c r="I11" s="56">
        <f>F11/F57*100</f>
        <v>0</v>
      </c>
      <c r="J11" s="55"/>
      <c r="K11" s="55"/>
    </row>
    <row r="12" spans="1:11" ht="15.75" outlineLevel="1" x14ac:dyDescent="0.25">
      <c r="A12" s="57" t="s">
        <v>11</v>
      </c>
      <c r="B12" s="53" t="s">
        <v>12</v>
      </c>
      <c r="C12" s="54"/>
      <c r="D12" s="55"/>
      <c r="E12" s="161"/>
      <c r="F12" s="55"/>
      <c r="G12" s="54">
        <f>F12-C12</f>
        <v>0</v>
      </c>
      <c r="H12" s="54">
        <f>F12-E12</f>
        <v>0</v>
      </c>
      <c r="I12" s="56">
        <f>F12/F57*100</f>
        <v>0</v>
      </c>
      <c r="J12" s="55"/>
      <c r="K12" s="59"/>
    </row>
    <row r="13" spans="1:11" ht="72" outlineLevel="1" x14ac:dyDescent="0.25">
      <c r="A13" s="57" t="s">
        <v>13</v>
      </c>
      <c r="B13" s="53" t="s">
        <v>14</v>
      </c>
      <c r="C13" s="81"/>
      <c r="D13" s="82"/>
      <c r="E13" s="172"/>
      <c r="F13" s="82"/>
      <c r="G13" s="81">
        <f>F13-C13</f>
        <v>0</v>
      </c>
      <c r="H13" s="81">
        <f>F13-E13</f>
        <v>0</v>
      </c>
      <c r="I13" s="83">
        <f>F13/F57*100</f>
        <v>0</v>
      </c>
      <c r="J13" s="82"/>
      <c r="K13" s="82"/>
    </row>
    <row r="14" spans="1:11" s="4" customFormat="1" ht="31.5" outlineLevel="1" x14ac:dyDescent="0.25">
      <c r="A14" s="16" t="s">
        <v>101</v>
      </c>
      <c r="B14" s="12" t="s">
        <v>102</v>
      </c>
      <c r="C14" s="34"/>
      <c r="D14" s="34"/>
      <c r="E14" s="180"/>
      <c r="F14" s="86"/>
      <c r="G14" s="86"/>
      <c r="H14" s="86"/>
      <c r="I14" s="86"/>
      <c r="J14" s="86"/>
      <c r="K14" s="86"/>
    </row>
    <row r="15" spans="1:11" outlineLevel="1" x14ac:dyDescent="0.25">
      <c r="A15" s="57" t="s">
        <v>15</v>
      </c>
      <c r="B15" s="53" t="s">
        <v>16</v>
      </c>
      <c r="C15" s="84"/>
      <c r="D15" s="85"/>
      <c r="E15" s="173"/>
      <c r="F15" s="85"/>
      <c r="G15" s="84">
        <f>F15-C15</f>
        <v>0</v>
      </c>
      <c r="H15" s="84">
        <f>F15-E15</f>
        <v>0</v>
      </c>
      <c r="I15" s="84">
        <f>F15/F57*100</f>
        <v>0</v>
      </c>
      <c r="J15" s="85"/>
      <c r="K15" s="85"/>
    </row>
    <row r="16" spans="1:11" ht="21.75" customHeight="1" outlineLevel="1" x14ac:dyDescent="0.25">
      <c r="A16" s="57" t="s">
        <v>17</v>
      </c>
      <c r="B16" s="53" t="s">
        <v>18</v>
      </c>
      <c r="C16" s="54"/>
      <c r="D16" s="55"/>
      <c r="E16" s="161"/>
      <c r="F16" s="55"/>
      <c r="G16" s="54">
        <f>F16-C16</f>
        <v>0</v>
      </c>
      <c r="H16" s="54">
        <f>F16-E16</f>
        <v>0</v>
      </c>
      <c r="I16" s="54">
        <f>F16/F57*100</f>
        <v>0</v>
      </c>
      <c r="J16" s="55"/>
      <c r="K16" s="55"/>
    </row>
    <row r="17" spans="1:11" x14ac:dyDescent="0.25">
      <c r="A17" s="49" t="s">
        <v>19</v>
      </c>
      <c r="B17" s="60" t="s">
        <v>20</v>
      </c>
      <c r="C17" s="51">
        <f>C18</f>
        <v>0</v>
      </c>
      <c r="D17" s="51">
        <f t="shared" ref="D17:K17" si="2">D18</f>
        <v>0</v>
      </c>
      <c r="E17" s="158">
        <f t="shared" si="2"/>
        <v>0</v>
      </c>
      <c r="F17" s="51">
        <f t="shared" si="2"/>
        <v>0</v>
      </c>
      <c r="G17" s="51">
        <f t="shared" si="2"/>
        <v>0</v>
      </c>
      <c r="H17" s="51">
        <f t="shared" si="2"/>
        <v>0</v>
      </c>
      <c r="I17" s="51">
        <f t="shared" si="2"/>
        <v>0</v>
      </c>
      <c r="J17" s="51">
        <f t="shared" si="2"/>
        <v>0</v>
      </c>
      <c r="K17" s="51">
        <f t="shared" si="2"/>
        <v>0</v>
      </c>
    </row>
    <row r="18" spans="1:11" ht="28.5" outlineLevel="1" x14ac:dyDescent="0.25">
      <c r="A18" s="61" t="s">
        <v>21</v>
      </c>
      <c r="B18" s="53" t="s">
        <v>22</v>
      </c>
      <c r="C18" s="54"/>
      <c r="D18" s="55"/>
      <c r="E18" s="161"/>
      <c r="F18" s="55"/>
      <c r="G18" s="54">
        <f>F18-C18</f>
        <v>0</v>
      </c>
      <c r="H18" s="54">
        <f>F18-E18</f>
        <v>0</v>
      </c>
      <c r="I18" s="54">
        <f>F18/F57*100</f>
        <v>0</v>
      </c>
      <c r="J18" s="55"/>
      <c r="K18" s="55"/>
    </row>
    <row r="19" spans="1:11" ht="57" x14ac:dyDescent="0.25">
      <c r="A19" s="49" t="s">
        <v>23</v>
      </c>
      <c r="B19" s="60" t="s">
        <v>24</v>
      </c>
      <c r="C19" s="96">
        <f>SUM(C20:C22)</f>
        <v>0</v>
      </c>
      <c r="D19" s="96">
        <f t="shared" ref="D19:F19" si="3">SUM(D20:D22)</f>
        <v>0</v>
      </c>
      <c r="E19" s="181">
        <f t="shared" si="3"/>
        <v>0</v>
      </c>
      <c r="F19" s="96">
        <f t="shared" si="3"/>
        <v>0</v>
      </c>
      <c r="G19" s="96">
        <f>F19-C19</f>
        <v>0</v>
      </c>
      <c r="H19" s="96">
        <f>F19-E19</f>
        <v>0</v>
      </c>
      <c r="I19" s="96">
        <f>F19/F57*100</f>
        <v>0</v>
      </c>
      <c r="J19" s="96">
        <f t="shared" ref="J19" si="4">SUM(J20:J22)</f>
        <v>0</v>
      </c>
      <c r="K19" s="96">
        <f t="shared" ref="K19" si="5">SUM(K20:K22)</f>
        <v>0</v>
      </c>
    </row>
    <row r="20" spans="1:11" s="4" customFormat="1" ht="21" customHeight="1" outlineLevel="1" x14ac:dyDescent="0.25">
      <c r="A20" s="19" t="s">
        <v>25</v>
      </c>
      <c r="B20" s="94" t="s">
        <v>26</v>
      </c>
      <c r="C20" s="34"/>
      <c r="D20" s="34"/>
      <c r="E20" s="182"/>
      <c r="F20" s="86"/>
      <c r="G20" s="86"/>
      <c r="H20" s="86"/>
      <c r="I20" s="86"/>
      <c r="J20" s="86"/>
      <c r="K20" s="86"/>
    </row>
    <row r="21" spans="1:11" s="4" customFormat="1" ht="60.75" customHeight="1" outlineLevel="1" x14ac:dyDescent="0.25">
      <c r="A21" s="19" t="s">
        <v>27</v>
      </c>
      <c r="B21" s="95" t="s">
        <v>28</v>
      </c>
      <c r="C21" s="34"/>
      <c r="D21" s="34"/>
      <c r="E21" s="182"/>
      <c r="F21" s="86"/>
      <c r="G21" s="86"/>
      <c r="H21" s="86"/>
      <c r="I21" s="86"/>
      <c r="J21" s="86"/>
      <c r="K21" s="86"/>
    </row>
    <row r="22" spans="1:11" s="4" customFormat="1" ht="49.5" customHeight="1" outlineLevel="1" x14ac:dyDescent="0.25">
      <c r="A22" s="19" t="s">
        <v>29</v>
      </c>
      <c r="B22" s="95" t="s">
        <v>30</v>
      </c>
      <c r="C22" s="34"/>
      <c r="D22" s="34"/>
      <c r="E22" s="182"/>
      <c r="F22" s="86"/>
      <c r="G22" s="86"/>
      <c r="H22" s="86"/>
      <c r="I22" s="86"/>
      <c r="J22" s="86"/>
      <c r="K22" s="86"/>
    </row>
    <row r="23" spans="1:11" x14ac:dyDescent="0.25">
      <c r="A23" s="49" t="s">
        <v>31</v>
      </c>
      <c r="B23" s="60" t="s">
        <v>32</v>
      </c>
      <c r="C23" s="51">
        <f t="shared" ref="C23:F23" si="6">SUM(C24:C28)</f>
        <v>0</v>
      </c>
      <c r="D23" s="51">
        <f t="shared" si="6"/>
        <v>0</v>
      </c>
      <c r="E23" s="158">
        <f t="shared" si="6"/>
        <v>0</v>
      </c>
      <c r="F23" s="51">
        <f t="shared" si="6"/>
        <v>0</v>
      </c>
      <c r="G23" s="51">
        <f t="shared" ref="G23:G33" si="7">F23-C23</f>
        <v>0</v>
      </c>
      <c r="H23" s="51">
        <f t="shared" ref="H23:H33" si="8">F23-E23</f>
        <v>0</v>
      </c>
      <c r="I23" s="51">
        <f>F23/F57*100</f>
        <v>0</v>
      </c>
      <c r="J23" s="51">
        <f t="shared" ref="J23:K23" si="9">SUM(J24:J28)</f>
        <v>0</v>
      </c>
      <c r="K23" s="51">
        <f t="shared" si="9"/>
        <v>0</v>
      </c>
    </row>
    <row r="24" spans="1:11" outlineLevel="1" x14ac:dyDescent="0.25">
      <c r="A24" s="57" t="s">
        <v>33</v>
      </c>
      <c r="B24" s="53" t="s">
        <v>34</v>
      </c>
      <c r="C24" s="54"/>
      <c r="D24" s="55"/>
      <c r="E24" s="161"/>
      <c r="F24" s="54"/>
      <c r="G24" s="54">
        <f t="shared" si="7"/>
        <v>0</v>
      </c>
      <c r="H24" s="54">
        <f t="shared" si="8"/>
        <v>0</v>
      </c>
      <c r="I24" s="54">
        <f>F24/F57*100</f>
        <v>0</v>
      </c>
      <c r="J24" s="54"/>
      <c r="K24" s="54"/>
    </row>
    <row r="25" spans="1:11" outlineLevel="1" x14ac:dyDescent="0.25">
      <c r="A25" s="57" t="s">
        <v>35</v>
      </c>
      <c r="B25" s="53" t="s">
        <v>36</v>
      </c>
      <c r="C25" s="54"/>
      <c r="D25" s="55"/>
      <c r="E25" s="161"/>
      <c r="F25" s="54"/>
      <c r="G25" s="54">
        <f t="shared" si="7"/>
        <v>0</v>
      </c>
      <c r="H25" s="54">
        <f t="shared" si="8"/>
        <v>0</v>
      </c>
      <c r="I25" s="54">
        <f>F25/F57*100</f>
        <v>0</v>
      </c>
      <c r="J25" s="54"/>
      <c r="K25" s="54"/>
    </row>
    <row r="26" spans="1:11" outlineLevel="1" x14ac:dyDescent="0.25">
      <c r="A26" s="57" t="s">
        <v>37</v>
      </c>
      <c r="B26" s="53" t="s">
        <v>38</v>
      </c>
      <c r="C26" s="54"/>
      <c r="D26" s="55"/>
      <c r="E26" s="161"/>
      <c r="F26" s="55"/>
      <c r="G26" s="54">
        <f t="shared" si="7"/>
        <v>0</v>
      </c>
      <c r="H26" s="54">
        <f t="shared" si="8"/>
        <v>0</v>
      </c>
      <c r="I26" s="54">
        <f>F26/F57*100</f>
        <v>0</v>
      </c>
      <c r="J26" s="55"/>
      <c r="K26" s="55"/>
    </row>
    <row r="27" spans="1:11" ht="29.25" outlineLevel="1" x14ac:dyDescent="0.25">
      <c r="A27" s="57" t="s">
        <v>39</v>
      </c>
      <c r="B27" s="53" t="s">
        <v>40</v>
      </c>
      <c r="C27" s="54"/>
      <c r="D27" s="55"/>
      <c r="E27" s="161"/>
      <c r="F27" s="55"/>
      <c r="G27" s="54">
        <f t="shared" si="7"/>
        <v>0</v>
      </c>
      <c r="H27" s="54">
        <f t="shared" si="8"/>
        <v>0</v>
      </c>
      <c r="I27" s="54">
        <f>F27/F57*100</f>
        <v>0</v>
      </c>
      <c r="J27" s="55"/>
      <c r="K27" s="55"/>
    </row>
    <row r="28" spans="1:11" ht="29.25" outlineLevel="1" x14ac:dyDescent="0.25">
      <c r="A28" s="57" t="s">
        <v>41</v>
      </c>
      <c r="B28" s="53" t="s">
        <v>42</v>
      </c>
      <c r="C28" s="54"/>
      <c r="D28" s="55"/>
      <c r="E28" s="161"/>
      <c r="F28" s="55"/>
      <c r="G28" s="54">
        <f t="shared" si="7"/>
        <v>0</v>
      </c>
      <c r="H28" s="54">
        <f t="shared" si="8"/>
        <v>0</v>
      </c>
      <c r="I28" s="54">
        <f>F28/F57*100</f>
        <v>0</v>
      </c>
      <c r="J28" s="55"/>
      <c r="K28" s="55"/>
    </row>
    <row r="29" spans="1:11" ht="28.5" x14ac:dyDescent="0.25">
      <c r="A29" s="49" t="s">
        <v>43</v>
      </c>
      <c r="B29" s="60" t="s">
        <v>44</v>
      </c>
      <c r="C29" s="51">
        <f>SUM(C30:C33)</f>
        <v>0</v>
      </c>
      <c r="D29" s="51">
        <f t="shared" ref="D29:K29" si="10">SUM(D30:D33)</f>
        <v>0</v>
      </c>
      <c r="E29" s="158">
        <f t="shared" si="10"/>
        <v>0</v>
      </c>
      <c r="F29" s="51">
        <f t="shared" si="10"/>
        <v>0</v>
      </c>
      <c r="G29" s="51">
        <f t="shared" si="7"/>
        <v>0</v>
      </c>
      <c r="H29" s="51">
        <f t="shared" si="8"/>
        <v>0</v>
      </c>
      <c r="I29" s="51">
        <f>F29/F57*100</f>
        <v>0</v>
      </c>
      <c r="J29" s="51">
        <f t="shared" si="10"/>
        <v>0</v>
      </c>
      <c r="K29" s="51">
        <f t="shared" si="10"/>
        <v>0</v>
      </c>
    </row>
    <row r="30" spans="1:11" outlineLevel="1" x14ac:dyDescent="0.25">
      <c r="A30" s="57" t="s">
        <v>45</v>
      </c>
      <c r="B30" s="53" t="s">
        <v>46</v>
      </c>
      <c r="C30" s="54"/>
      <c r="D30" s="55"/>
      <c r="E30" s="161"/>
      <c r="F30" s="55"/>
      <c r="G30" s="54">
        <f t="shared" si="7"/>
        <v>0</v>
      </c>
      <c r="H30" s="54">
        <f t="shared" si="8"/>
        <v>0</v>
      </c>
      <c r="I30" s="54">
        <f>F30/F57*100</f>
        <v>0</v>
      </c>
      <c r="J30" s="54"/>
      <c r="K30" s="54"/>
    </row>
    <row r="31" spans="1:11" outlineLevel="1" x14ac:dyDescent="0.25">
      <c r="A31" s="57" t="s">
        <v>47</v>
      </c>
      <c r="B31" s="53" t="s">
        <v>48</v>
      </c>
      <c r="C31" s="54"/>
      <c r="D31" s="55"/>
      <c r="E31" s="161"/>
      <c r="F31" s="55"/>
      <c r="G31" s="54">
        <f t="shared" si="7"/>
        <v>0</v>
      </c>
      <c r="H31" s="54">
        <f t="shared" si="8"/>
        <v>0</v>
      </c>
      <c r="I31" s="54">
        <f>F31/F57*100</f>
        <v>0</v>
      </c>
      <c r="J31" s="54"/>
      <c r="K31" s="54"/>
    </row>
    <row r="32" spans="1:11" outlineLevel="1" x14ac:dyDescent="0.25">
      <c r="A32" s="57" t="s">
        <v>49</v>
      </c>
      <c r="B32" s="53" t="s">
        <v>50</v>
      </c>
      <c r="C32" s="54"/>
      <c r="D32" s="55"/>
      <c r="E32" s="161"/>
      <c r="F32" s="55"/>
      <c r="G32" s="54">
        <f t="shared" si="7"/>
        <v>0</v>
      </c>
      <c r="H32" s="54">
        <f t="shared" si="8"/>
        <v>0</v>
      </c>
      <c r="I32" s="54">
        <f>F32/F57*100</f>
        <v>0</v>
      </c>
      <c r="J32" s="55"/>
      <c r="K32" s="55"/>
    </row>
    <row r="33" spans="1:11" ht="29.25" outlineLevel="1" x14ac:dyDescent="0.25">
      <c r="A33" s="57" t="s">
        <v>51</v>
      </c>
      <c r="B33" s="53" t="s">
        <v>52</v>
      </c>
      <c r="C33" s="54"/>
      <c r="D33" s="55"/>
      <c r="E33" s="161"/>
      <c r="F33" s="55"/>
      <c r="G33" s="54">
        <f t="shared" si="7"/>
        <v>0</v>
      </c>
      <c r="H33" s="54">
        <f t="shared" si="8"/>
        <v>0</v>
      </c>
      <c r="I33" s="54">
        <f>F33/F57*100</f>
        <v>0</v>
      </c>
      <c r="J33" s="55"/>
      <c r="K33" s="55"/>
    </row>
    <row r="34" spans="1:11" s="4" customFormat="1" ht="31.5" x14ac:dyDescent="0.25">
      <c r="A34" s="21" t="s">
        <v>53</v>
      </c>
      <c r="B34" s="17" t="s">
        <v>54</v>
      </c>
      <c r="C34" s="33">
        <f>C35</f>
        <v>0</v>
      </c>
      <c r="D34" s="33">
        <f t="shared" ref="D34:H34" si="11">D35</f>
        <v>0</v>
      </c>
      <c r="E34" s="10">
        <f t="shared" si="11"/>
        <v>0</v>
      </c>
      <c r="F34" s="33">
        <f t="shared" si="11"/>
        <v>0</v>
      </c>
      <c r="G34" s="33">
        <f t="shared" si="11"/>
        <v>0</v>
      </c>
      <c r="H34" s="33">
        <f t="shared" si="11"/>
        <v>0</v>
      </c>
      <c r="I34" s="33" t="e">
        <f>F34/F56*100</f>
        <v>#DIV/0!</v>
      </c>
      <c r="J34" s="37">
        <f t="shared" ref="J34:K34" si="12">J35</f>
        <v>0</v>
      </c>
      <c r="K34" s="37">
        <f t="shared" si="12"/>
        <v>0</v>
      </c>
    </row>
    <row r="35" spans="1:11" s="4" customFormat="1" ht="31.5" outlineLevel="1" x14ac:dyDescent="0.25">
      <c r="A35" s="22" t="s">
        <v>55</v>
      </c>
      <c r="B35" s="12" t="s">
        <v>56</v>
      </c>
      <c r="C35" s="32"/>
      <c r="D35" s="14"/>
      <c r="E35" s="15"/>
      <c r="F35" s="14"/>
      <c r="G35" s="32">
        <f t="shared" ref="G35:G56" si="13">F35-C35</f>
        <v>0</v>
      </c>
      <c r="H35" s="32">
        <f t="shared" ref="H35:H56" si="14">F35-E35</f>
        <v>0</v>
      </c>
      <c r="I35" s="42" t="e">
        <f>F35/F56*100</f>
        <v>#DIV/0!</v>
      </c>
      <c r="J35" s="34"/>
      <c r="K35" s="34"/>
    </row>
    <row r="36" spans="1:11" x14ac:dyDescent="0.25">
      <c r="A36" s="49" t="s">
        <v>57</v>
      </c>
      <c r="B36" s="60" t="s">
        <v>58</v>
      </c>
      <c r="C36" s="51">
        <f>SUM(C37:C41)</f>
        <v>36409551.609999999</v>
      </c>
      <c r="D36" s="51">
        <f>SUM(D37:D41)</f>
        <v>38506815</v>
      </c>
      <c r="E36" s="158">
        <f>SUM(E37:E41)</f>
        <v>40915122.730000004</v>
      </c>
      <c r="F36" s="51">
        <f>SUM(F37:F41)</f>
        <v>40991982.790000007</v>
      </c>
      <c r="G36" s="51">
        <f t="shared" si="13"/>
        <v>4582431.1800000072</v>
      </c>
      <c r="H36" s="51">
        <f t="shared" si="14"/>
        <v>76860.060000002384</v>
      </c>
      <c r="I36" s="51">
        <f>F36/F57*100</f>
        <v>31.321767173877006</v>
      </c>
      <c r="J36" s="51">
        <f>SUM(J37:J41)</f>
        <v>41073774.5</v>
      </c>
      <c r="K36" s="51">
        <f>SUM(K37:K41)</f>
        <v>41766527.030000001</v>
      </c>
    </row>
    <row r="37" spans="1:11" outlineLevel="1" x14ac:dyDescent="0.25">
      <c r="A37" s="57" t="s">
        <v>59</v>
      </c>
      <c r="B37" s="53" t="s">
        <v>60</v>
      </c>
      <c r="C37" s="54"/>
      <c r="D37" s="55"/>
      <c r="E37" s="161"/>
      <c r="F37" s="55"/>
      <c r="G37" s="54">
        <f t="shared" si="13"/>
        <v>0</v>
      </c>
      <c r="H37" s="54">
        <f t="shared" si="14"/>
        <v>0</v>
      </c>
      <c r="I37" s="54">
        <f>F37/F57*100</f>
        <v>0</v>
      </c>
      <c r="J37" s="55"/>
      <c r="K37" s="55"/>
    </row>
    <row r="38" spans="1:11" outlineLevel="1" x14ac:dyDescent="0.25">
      <c r="A38" s="57" t="s">
        <v>61</v>
      </c>
      <c r="B38" s="53" t="s">
        <v>62</v>
      </c>
      <c r="C38" s="54"/>
      <c r="D38" s="55"/>
      <c r="E38" s="161"/>
      <c r="F38" s="55"/>
      <c r="G38" s="54">
        <f t="shared" si="13"/>
        <v>0</v>
      </c>
      <c r="H38" s="54">
        <f t="shared" si="14"/>
        <v>0</v>
      </c>
      <c r="I38" s="54">
        <f>F38/F57*100</f>
        <v>0</v>
      </c>
      <c r="J38" s="55"/>
      <c r="K38" s="55"/>
    </row>
    <row r="39" spans="1:11" outlineLevel="1" x14ac:dyDescent="0.25">
      <c r="A39" s="57" t="s">
        <v>63</v>
      </c>
      <c r="B39" s="53" t="s">
        <v>64</v>
      </c>
      <c r="C39" s="54"/>
      <c r="D39" s="55"/>
      <c r="E39" s="161"/>
      <c r="F39" s="55"/>
      <c r="G39" s="54">
        <f t="shared" si="13"/>
        <v>0</v>
      </c>
      <c r="H39" s="54">
        <f t="shared" si="14"/>
        <v>0</v>
      </c>
      <c r="I39" s="54">
        <f>F39/F57*100</f>
        <v>0</v>
      </c>
      <c r="J39" s="55"/>
      <c r="K39" s="55"/>
    </row>
    <row r="40" spans="1:11" outlineLevel="1" x14ac:dyDescent="0.25">
      <c r="A40" s="57" t="s">
        <v>65</v>
      </c>
      <c r="B40" s="53" t="s">
        <v>66</v>
      </c>
      <c r="C40" s="54">
        <v>4364701.1100000003</v>
      </c>
      <c r="D40" s="55">
        <v>5389043.6900000004</v>
      </c>
      <c r="E40" s="161">
        <v>6212493.1299999999</v>
      </c>
      <c r="F40" s="55">
        <v>5149290.45</v>
      </c>
      <c r="G40" s="54">
        <f t="shared" si="13"/>
        <v>784589.33999999985</v>
      </c>
      <c r="H40" s="54">
        <f t="shared" si="14"/>
        <v>-1063202.6799999997</v>
      </c>
      <c r="I40" s="54">
        <f>F40/F57*100</f>
        <v>3.9345468457045172</v>
      </c>
      <c r="J40" s="55">
        <v>4364589.72</v>
      </c>
      <c r="K40" s="55">
        <v>4433206.7300000004</v>
      </c>
    </row>
    <row r="41" spans="1:11" ht="29.25" outlineLevel="1" x14ac:dyDescent="0.25">
      <c r="A41" s="57" t="s">
        <v>67</v>
      </c>
      <c r="B41" s="53" t="s">
        <v>68</v>
      </c>
      <c r="C41" s="54">
        <v>32044850.5</v>
      </c>
      <c r="D41" s="55">
        <v>33117771.309999999</v>
      </c>
      <c r="E41" s="161">
        <v>34702629.600000001</v>
      </c>
      <c r="F41" s="55">
        <v>35842692.340000004</v>
      </c>
      <c r="G41" s="54">
        <f t="shared" si="13"/>
        <v>3797841.8400000036</v>
      </c>
      <c r="H41" s="54">
        <f t="shared" si="14"/>
        <v>1140062.7400000021</v>
      </c>
      <c r="I41" s="54">
        <f>F41/F57*100</f>
        <v>27.387220328172489</v>
      </c>
      <c r="J41" s="55">
        <v>36709184.780000001</v>
      </c>
      <c r="K41" s="55">
        <v>37333320.299999997</v>
      </c>
    </row>
    <row r="42" spans="1:11" ht="28.5" x14ac:dyDescent="0.25">
      <c r="A42" s="49" t="s">
        <v>69</v>
      </c>
      <c r="B42" s="60" t="s">
        <v>70</v>
      </c>
      <c r="C42" s="51">
        <f>SUM(C43:C44)</f>
        <v>0</v>
      </c>
      <c r="D42" s="51">
        <f t="shared" ref="D42:K42" si="15">SUM(D43:D44)</f>
        <v>0</v>
      </c>
      <c r="E42" s="158">
        <f t="shared" si="15"/>
        <v>0</v>
      </c>
      <c r="F42" s="51">
        <f t="shared" si="15"/>
        <v>0</v>
      </c>
      <c r="G42" s="51">
        <f t="shared" si="13"/>
        <v>0</v>
      </c>
      <c r="H42" s="51">
        <f t="shared" si="14"/>
        <v>0</v>
      </c>
      <c r="I42" s="51">
        <f>F42/F57*100</f>
        <v>0</v>
      </c>
      <c r="J42" s="51">
        <f t="shared" si="15"/>
        <v>0</v>
      </c>
      <c r="K42" s="51">
        <f t="shared" si="15"/>
        <v>0</v>
      </c>
    </row>
    <row r="43" spans="1:11" outlineLevel="1" x14ac:dyDescent="0.25">
      <c r="A43" s="62" t="s">
        <v>71</v>
      </c>
      <c r="B43" s="53" t="s">
        <v>72</v>
      </c>
      <c r="C43" s="54"/>
      <c r="D43" s="55"/>
      <c r="E43" s="161"/>
      <c r="F43" s="55"/>
      <c r="G43" s="54">
        <f t="shared" si="13"/>
        <v>0</v>
      </c>
      <c r="H43" s="54">
        <f t="shared" si="14"/>
        <v>0</v>
      </c>
      <c r="I43" s="54">
        <f>F43/F57*100</f>
        <v>0</v>
      </c>
      <c r="J43" s="55"/>
      <c r="K43" s="55"/>
    </row>
    <row r="44" spans="1:11" ht="28.5" outlineLevel="1" x14ac:dyDescent="0.25">
      <c r="A44" s="62" t="s">
        <v>73</v>
      </c>
      <c r="B44" s="53" t="s">
        <v>74</v>
      </c>
      <c r="C44" s="54"/>
      <c r="D44" s="55"/>
      <c r="E44" s="161"/>
      <c r="F44" s="55"/>
      <c r="G44" s="54">
        <f t="shared" si="13"/>
        <v>0</v>
      </c>
      <c r="H44" s="54">
        <f t="shared" si="14"/>
        <v>0</v>
      </c>
      <c r="I44" s="54">
        <f>F44/F57*100</f>
        <v>0</v>
      </c>
      <c r="J44" s="55"/>
      <c r="K44" s="55"/>
    </row>
    <row r="45" spans="1:11" x14ac:dyDescent="0.25">
      <c r="A45" s="49" t="s">
        <v>75</v>
      </c>
      <c r="B45" s="60" t="s">
        <v>76</v>
      </c>
      <c r="C45" s="51">
        <f>SUM(C46:C49)</f>
        <v>84672427.510000005</v>
      </c>
      <c r="D45" s="51">
        <f t="shared" ref="D45:K45" si="16">SUM(D46:D49)</f>
        <v>100009220</v>
      </c>
      <c r="E45" s="158">
        <f t="shared" si="16"/>
        <v>89673520</v>
      </c>
      <c r="F45" s="51">
        <f t="shared" si="16"/>
        <v>89881804</v>
      </c>
      <c r="G45" s="51">
        <f t="shared" si="13"/>
        <v>5209376.4899999946</v>
      </c>
      <c r="H45" s="51">
        <f t="shared" si="14"/>
        <v>208284</v>
      </c>
      <c r="I45" s="51">
        <f>F45/F57*100</f>
        <v>68.678232826122994</v>
      </c>
      <c r="J45" s="51">
        <f t="shared" si="16"/>
        <v>93173004</v>
      </c>
      <c r="K45" s="51">
        <f t="shared" si="16"/>
        <v>96716455.680000007</v>
      </c>
    </row>
    <row r="46" spans="1:11" outlineLevel="1" x14ac:dyDescent="0.25">
      <c r="A46" s="62" t="s">
        <v>77</v>
      </c>
      <c r="B46" s="53" t="s">
        <v>78</v>
      </c>
      <c r="C46" s="54"/>
      <c r="D46" s="55"/>
      <c r="E46" s="161"/>
      <c r="F46" s="55"/>
      <c r="G46" s="54">
        <f t="shared" si="13"/>
        <v>0</v>
      </c>
      <c r="H46" s="54">
        <f t="shared" si="14"/>
        <v>0</v>
      </c>
      <c r="I46" s="54">
        <f>F46/F57*100</f>
        <v>0</v>
      </c>
      <c r="J46" s="55"/>
      <c r="K46" s="55"/>
    </row>
    <row r="47" spans="1:11" outlineLevel="1" x14ac:dyDescent="0.25">
      <c r="A47" s="62" t="s">
        <v>79</v>
      </c>
      <c r="B47" s="53" t="s">
        <v>80</v>
      </c>
      <c r="C47" s="54">
        <v>265000</v>
      </c>
      <c r="D47" s="55">
        <v>225000</v>
      </c>
      <c r="E47" s="161">
        <v>265000</v>
      </c>
      <c r="F47" s="55">
        <v>225000</v>
      </c>
      <c r="G47" s="54">
        <f t="shared" si="13"/>
        <v>-40000</v>
      </c>
      <c r="H47" s="54">
        <f t="shared" si="14"/>
        <v>-40000</v>
      </c>
      <c r="I47" s="54">
        <f>F47/F57*100</f>
        <v>0.17192136448304568</v>
      </c>
      <c r="J47" s="55">
        <v>175000</v>
      </c>
      <c r="K47" s="55">
        <v>135000</v>
      </c>
    </row>
    <row r="48" spans="1:11" outlineLevel="1" x14ac:dyDescent="0.25">
      <c r="A48" s="62" t="s">
        <v>81</v>
      </c>
      <c r="B48" s="53" t="s">
        <v>82</v>
      </c>
      <c r="C48" s="54">
        <v>83638277.510000005</v>
      </c>
      <c r="D48" s="55">
        <v>99064220</v>
      </c>
      <c r="E48" s="160">
        <v>88688520</v>
      </c>
      <c r="F48" s="55">
        <v>88836804</v>
      </c>
      <c r="G48" s="54">
        <f t="shared" si="13"/>
        <v>5198526.4899999946</v>
      </c>
      <c r="H48" s="54">
        <f t="shared" si="14"/>
        <v>148284</v>
      </c>
      <c r="I48" s="54">
        <f>F48/F57*100</f>
        <v>67.87975359996841</v>
      </c>
      <c r="J48" s="55">
        <v>92348004</v>
      </c>
      <c r="K48" s="55">
        <v>95998404</v>
      </c>
    </row>
    <row r="49" spans="1:11" ht="28.5" outlineLevel="1" x14ac:dyDescent="0.25">
      <c r="A49" s="62" t="s">
        <v>83</v>
      </c>
      <c r="B49" s="53" t="s">
        <v>84</v>
      </c>
      <c r="C49" s="54">
        <v>769150</v>
      </c>
      <c r="D49" s="55">
        <v>720000</v>
      </c>
      <c r="E49" s="160">
        <v>720000</v>
      </c>
      <c r="F49" s="55">
        <v>820000</v>
      </c>
      <c r="G49" s="54">
        <f t="shared" si="13"/>
        <v>50850</v>
      </c>
      <c r="H49" s="54">
        <f t="shared" si="14"/>
        <v>100000</v>
      </c>
      <c r="I49" s="54">
        <f>F49/F57*100</f>
        <v>0.62655786167154426</v>
      </c>
      <c r="J49" s="55">
        <v>650000</v>
      </c>
      <c r="K49" s="55">
        <v>583051.68000000005</v>
      </c>
    </row>
    <row r="50" spans="1:11" x14ac:dyDescent="0.25">
      <c r="A50" s="49" t="s">
        <v>85</v>
      </c>
      <c r="B50" s="60" t="s">
        <v>86</v>
      </c>
      <c r="C50" s="51">
        <f>C51+C52+C53+C54</f>
        <v>0</v>
      </c>
      <c r="D50" s="51">
        <f t="shared" ref="D50:F50" si="17">SUM(D51:D54)</f>
        <v>0</v>
      </c>
      <c r="E50" s="158">
        <f t="shared" si="17"/>
        <v>0</v>
      </c>
      <c r="F50" s="51">
        <f t="shared" si="17"/>
        <v>0</v>
      </c>
      <c r="G50" s="51">
        <f t="shared" si="13"/>
        <v>0</v>
      </c>
      <c r="H50" s="51">
        <f t="shared" si="14"/>
        <v>0</v>
      </c>
      <c r="I50" s="51">
        <f>F50/F57*100</f>
        <v>0</v>
      </c>
      <c r="J50" s="51">
        <f t="shared" ref="J50:K50" si="18">SUM(J51:J54)</f>
        <v>0</v>
      </c>
      <c r="K50" s="51">
        <f t="shared" si="18"/>
        <v>0</v>
      </c>
    </row>
    <row r="51" spans="1:11" x14ac:dyDescent="0.25">
      <c r="A51" s="57" t="s">
        <v>87</v>
      </c>
      <c r="B51" s="53" t="s">
        <v>88</v>
      </c>
      <c r="C51" s="78"/>
      <c r="D51" s="54"/>
      <c r="E51" s="160"/>
      <c r="F51" s="55"/>
      <c r="G51" s="54">
        <f t="shared" si="13"/>
        <v>0</v>
      </c>
      <c r="H51" s="54">
        <f t="shared" si="14"/>
        <v>0</v>
      </c>
      <c r="I51" s="54">
        <f>F51/F57*100</f>
        <v>0</v>
      </c>
      <c r="J51" s="68"/>
      <c r="K51" s="55"/>
    </row>
    <row r="52" spans="1:11" x14ac:dyDescent="0.25">
      <c r="A52" s="57" t="s">
        <v>89</v>
      </c>
      <c r="B52" s="53" t="s">
        <v>90</v>
      </c>
      <c r="C52" s="78"/>
      <c r="D52" s="54"/>
      <c r="E52" s="160"/>
      <c r="F52" s="55"/>
      <c r="G52" s="54">
        <f t="shared" si="13"/>
        <v>0</v>
      </c>
      <c r="H52" s="54">
        <f t="shared" si="14"/>
        <v>0</v>
      </c>
      <c r="I52" s="54">
        <f>F52/F57*100</f>
        <v>0</v>
      </c>
      <c r="J52" s="55"/>
      <c r="K52" s="55"/>
    </row>
    <row r="53" spans="1:11" x14ac:dyDescent="0.25">
      <c r="A53" s="57" t="s">
        <v>91</v>
      </c>
      <c r="B53" s="53" t="s">
        <v>92</v>
      </c>
      <c r="C53" s="78"/>
      <c r="D53" s="54"/>
      <c r="E53" s="160"/>
      <c r="F53" s="55"/>
      <c r="G53" s="54">
        <f t="shared" si="13"/>
        <v>0</v>
      </c>
      <c r="H53" s="54">
        <f t="shared" si="14"/>
        <v>0</v>
      </c>
      <c r="I53" s="54">
        <f>F53/F57*100</f>
        <v>0</v>
      </c>
      <c r="J53" s="55"/>
      <c r="K53" s="55"/>
    </row>
    <row r="54" spans="1:11" ht="29.25" outlineLevel="1" x14ac:dyDescent="0.25">
      <c r="A54" s="57" t="s">
        <v>93</v>
      </c>
      <c r="B54" s="53" t="s">
        <v>94</v>
      </c>
      <c r="C54" s="78"/>
      <c r="D54" s="55"/>
      <c r="E54" s="160"/>
      <c r="F54" s="55"/>
      <c r="G54" s="54">
        <f t="shared" si="13"/>
        <v>0</v>
      </c>
      <c r="H54" s="54">
        <f t="shared" si="14"/>
        <v>0</v>
      </c>
      <c r="I54" s="54">
        <f>F54/F57*100</f>
        <v>0</v>
      </c>
      <c r="J54" s="54"/>
      <c r="K54" s="54"/>
    </row>
    <row r="55" spans="1:11" ht="42.75" x14ac:dyDescent="0.25">
      <c r="A55" s="49" t="s">
        <v>95</v>
      </c>
      <c r="B55" s="60" t="s">
        <v>96</v>
      </c>
      <c r="C55" s="51">
        <f>C56</f>
        <v>0</v>
      </c>
      <c r="D55" s="51">
        <f t="shared" ref="D55:K55" si="19">D56</f>
        <v>0</v>
      </c>
      <c r="E55" s="158">
        <f t="shared" si="19"/>
        <v>0</v>
      </c>
      <c r="F55" s="51">
        <f t="shared" si="19"/>
        <v>0</v>
      </c>
      <c r="G55" s="51">
        <f t="shared" si="13"/>
        <v>0</v>
      </c>
      <c r="H55" s="51">
        <f t="shared" si="14"/>
        <v>0</v>
      </c>
      <c r="I55" s="51">
        <f>F55/F57*100</f>
        <v>0</v>
      </c>
      <c r="J55" s="51">
        <f t="shared" si="19"/>
        <v>0</v>
      </c>
      <c r="K55" s="51">
        <f t="shared" si="19"/>
        <v>0</v>
      </c>
    </row>
    <row r="56" spans="1:11" ht="29.25" outlineLevel="1" x14ac:dyDescent="0.25">
      <c r="A56" s="57" t="s">
        <v>97</v>
      </c>
      <c r="B56" s="53" t="s">
        <v>98</v>
      </c>
      <c r="C56" s="54"/>
      <c r="D56" s="55"/>
      <c r="E56" s="160"/>
      <c r="F56" s="55"/>
      <c r="G56" s="54">
        <f t="shared" si="13"/>
        <v>0</v>
      </c>
      <c r="H56" s="54">
        <f t="shared" si="14"/>
        <v>0</v>
      </c>
      <c r="I56" s="54">
        <f>F56/F57*100</f>
        <v>0</v>
      </c>
      <c r="J56" s="55"/>
      <c r="K56" s="54"/>
    </row>
    <row r="57" spans="1:11" ht="27.75" customHeight="1" x14ac:dyDescent="0.25">
      <c r="A57" s="140" t="s">
        <v>99</v>
      </c>
      <c r="B57" s="141"/>
      <c r="C57" s="79">
        <f t="shared" ref="C57:H57" si="20">C8+C17+C19+C23+C29+C36+C42+C45+C50+C55</f>
        <v>121081979.12</v>
      </c>
      <c r="D57" s="79">
        <f t="shared" si="20"/>
        <v>138516035</v>
      </c>
      <c r="E57" s="183">
        <f t="shared" si="20"/>
        <v>130588642.73</v>
      </c>
      <c r="F57" s="79">
        <f t="shared" si="20"/>
        <v>130873786.79000001</v>
      </c>
      <c r="G57" s="69">
        <f t="shared" si="20"/>
        <v>9791807.6700000018</v>
      </c>
      <c r="H57" s="69">
        <f t="shared" si="20"/>
        <v>285144.06000000238</v>
      </c>
      <c r="I57" s="69"/>
      <c r="J57" s="79">
        <f>J8+J17+J19+J23+J29+J36+J42+J45+J50+J55</f>
        <v>134246778.5</v>
      </c>
      <c r="K57" s="79">
        <f>K8+K17+K19+K23+K29+K36+K42+K45+K50+K55</f>
        <v>138482982.71000001</v>
      </c>
    </row>
    <row r="58" spans="1:11" ht="12.75" customHeight="1" x14ac:dyDescent="0.25">
      <c r="A58" s="43"/>
      <c r="B58" s="70"/>
      <c r="C58" s="71"/>
      <c r="D58" s="71"/>
      <c r="E58" s="163"/>
      <c r="F58" s="71"/>
      <c r="G58" s="71"/>
      <c r="H58" s="71"/>
      <c r="I58" s="72"/>
      <c r="J58" s="43"/>
      <c r="K58" s="43"/>
    </row>
    <row r="59" spans="1:11" x14ac:dyDescent="0.25">
      <c r="D59" s="64"/>
    </row>
    <row r="60" spans="1:11" x14ac:dyDescent="0.25">
      <c r="A60" s="45" t="s">
        <v>115</v>
      </c>
      <c r="B60" s="73" t="s">
        <v>116</v>
      </c>
      <c r="D60" s="64"/>
    </row>
    <row r="61" spans="1:11" x14ac:dyDescent="0.25">
      <c r="D61" s="75"/>
      <c r="F61" s="76"/>
      <c r="G61" s="76"/>
      <c r="H61" s="76"/>
    </row>
    <row r="62" spans="1:11" x14ac:dyDescent="0.25">
      <c r="A62" s="45" t="s">
        <v>117</v>
      </c>
      <c r="B62" s="73" t="s">
        <v>118</v>
      </c>
    </row>
    <row r="63" spans="1:11" x14ac:dyDescent="0.25">
      <c r="B63" s="80">
        <v>306026</v>
      </c>
    </row>
  </sheetData>
  <mergeCells count="16"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  <mergeCell ref="G6:G7"/>
    <mergeCell ref="H6:H7"/>
    <mergeCell ref="I6:I7"/>
    <mergeCell ref="J6:J7"/>
    <mergeCell ref="K6:K7"/>
  </mergeCells>
  <pageMargins left="0.59027779102325439" right="0.59027779102325439" top="0.59027779102325439" bottom="0.59027779102325439" header="0.39375001192092896" footer="0.39375001192092896"/>
  <pageSetup paperSize="9" scale="68" fitToHeight="200" orientation="landscape" errors="blank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zoomScaleNormal="100" workbookViewId="0">
      <selection activeCell="C6" sqref="C6:C7"/>
    </sheetView>
  </sheetViews>
  <sheetFormatPr defaultRowHeight="15" outlineLevelRow="1" x14ac:dyDescent="0.25"/>
  <cols>
    <col min="1" max="1" width="40" style="45" customWidth="1"/>
    <col min="2" max="2" width="7.7109375" style="73" customWidth="1"/>
    <col min="3" max="3" width="15.42578125" style="45" customWidth="1"/>
    <col min="4" max="4" width="17" style="45" customWidth="1"/>
    <col min="5" max="5" width="18" style="169" customWidth="1"/>
    <col min="6" max="6" width="18.7109375" style="45" customWidth="1"/>
    <col min="7" max="8" width="16.7109375" style="45" customWidth="1"/>
    <col min="9" max="9" width="13.42578125" style="74" customWidth="1"/>
    <col min="10" max="10" width="15.5703125" style="45" customWidth="1"/>
    <col min="11" max="11" width="15.28515625" style="45" customWidth="1"/>
    <col min="12" max="240" width="9.140625" style="45"/>
    <col min="241" max="241" width="40" style="45" customWidth="1"/>
    <col min="242" max="242" width="7.7109375" style="45" customWidth="1"/>
    <col min="243" max="246" width="0" style="45" hidden="1" customWidth="1"/>
    <col min="247" max="247" width="15.42578125" style="45" customWidth="1"/>
    <col min="248" max="248" width="17" style="45" customWidth="1"/>
    <col min="249" max="249" width="18" style="45" customWidth="1"/>
    <col min="250" max="256" width="0" style="45" hidden="1" customWidth="1"/>
    <col min="257" max="257" width="18.7109375" style="45" customWidth="1"/>
    <col min="258" max="259" width="16.7109375" style="45" customWidth="1"/>
    <col min="260" max="260" width="13.42578125" style="45" customWidth="1"/>
    <col min="261" max="261" width="15.5703125" style="45" customWidth="1"/>
    <col min="262" max="266" width="0" style="45" hidden="1" customWidth="1"/>
    <col min="267" max="267" width="15.28515625" style="45" customWidth="1"/>
    <col min="268" max="496" width="9.140625" style="45"/>
    <col min="497" max="497" width="40" style="45" customWidth="1"/>
    <col min="498" max="498" width="7.7109375" style="45" customWidth="1"/>
    <col min="499" max="502" width="0" style="45" hidden="1" customWidth="1"/>
    <col min="503" max="503" width="15.42578125" style="45" customWidth="1"/>
    <col min="504" max="504" width="17" style="45" customWidth="1"/>
    <col min="505" max="505" width="18" style="45" customWidth="1"/>
    <col min="506" max="512" width="0" style="45" hidden="1" customWidth="1"/>
    <col min="513" max="513" width="18.7109375" style="45" customWidth="1"/>
    <col min="514" max="515" width="16.7109375" style="45" customWidth="1"/>
    <col min="516" max="516" width="13.42578125" style="45" customWidth="1"/>
    <col min="517" max="517" width="15.5703125" style="45" customWidth="1"/>
    <col min="518" max="522" width="0" style="45" hidden="1" customWidth="1"/>
    <col min="523" max="523" width="15.28515625" style="45" customWidth="1"/>
    <col min="524" max="752" width="9.140625" style="45"/>
    <col min="753" max="753" width="40" style="45" customWidth="1"/>
    <col min="754" max="754" width="7.7109375" style="45" customWidth="1"/>
    <col min="755" max="758" width="0" style="45" hidden="1" customWidth="1"/>
    <col min="759" max="759" width="15.42578125" style="45" customWidth="1"/>
    <col min="760" max="760" width="17" style="45" customWidth="1"/>
    <col min="761" max="761" width="18" style="45" customWidth="1"/>
    <col min="762" max="768" width="0" style="45" hidden="1" customWidth="1"/>
    <col min="769" max="769" width="18.7109375" style="45" customWidth="1"/>
    <col min="770" max="771" width="16.7109375" style="45" customWidth="1"/>
    <col min="772" max="772" width="13.42578125" style="45" customWidth="1"/>
    <col min="773" max="773" width="15.5703125" style="45" customWidth="1"/>
    <col min="774" max="778" width="0" style="45" hidden="1" customWidth="1"/>
    <col min="779" max="779" width="15.28515625" style="45" customWidth="1"/>
    <col min="780" max="1008" width="9.140625" style="45"/>
    <col min="1009" max="1009" width="40" style="45" customWidth="1"/>
    <col min="1010" max="1010" width="7.7109375" style="45" customWidth="1"/>
    <col min="1011" max="1014" width="0" style="45" hidden="1" customWidth="1"/>
    <col min="1015" max="1015" width="15.42578125" style="45" customWidth="1"/>
    <col min="1016" max="1016" width="17" style="45" customWidth="1"/>
    <col min="1017" max="1017" width="18" style="45" customWidth="1"/>
    <col min="1018" max="1024" width="0" style="45" hidden="1" customWidth="1"/>
    <col min="1025" max="1025" width="18.7109375" style="45" customWidth="1"/>
    <col min="1026" max="1027" width="16.7109375" style="45" customWidth="1"/>
    <col min="1028" max="1028" width="13.42578125" style="45" customWidth="1"/>
    <col min="1029" max="1029" width="15.5703125" style="45" customWidth="1"/>
    <col min="1030" max="1034" width="0" style="45" hidden="1" customWidth="1"/>
    <col min="1035" max="1035" width="15.28515625" style="45" customWidth="1"/>
    <col min="1036" max="1264" width="9.140625" style="45"/>
    <col min="1265" max="1265" width="40" style="45" customWidth="1"/>
    <col min="1266" max="1266" width="7.7109375" style="45" customWidth="1"/>
    <col min="1267" max="1270" width="0" style="45" hidden="1" customWidth="1"/>
    <col min="1271" max="1271" width="15.42578125" style="45" customWidth="1"/>
    <col min="1272" max="1272" width="17" style="45" customWidth="1"/>
    <col min="1273" max="1273" width="18" style="45" customWidth="1"/>
    <col min="1274" max="1280" width="0" style="45" hidden="1" customWidth="1"/>
    <col min="1281" max="1281" width="18.7109375" style="45" customWidth="1"/>
    <col min="1282" max="1283" width="16.7109375" style="45" customWidth="1"/>
    <col min="1284" max="1284" width="13.42578125" style="45" customWidth="1"/>
    <col min="1285" max="1285" width="15.5703125" style="45" customWidth="1"/>
    <col min="1286" max="1290" width="0" style="45" hidden="1" customWidth="1"/>
    <col min="1291" max="1291" width="15.28515625" style="45" customWidth="1"/>
    <col min="1292" max="1520" width="9.140625" style="45"/>
    <col min="1521" max="1521" width="40" style="45" customWidth="1"/>
    <col min="1522" max="1522" width="7.7109375" style="45" customWidth="1"/>
    <col min="1523" max="1526" width="0" style="45" hidden="1" customWidth="1"/>
    <col min="1527" max="1527" width="15.42578125" style="45" customWidth="1"/>
    <col min="1528" max="1528" width="17" style="45" customWidth="1"/>
    <col min="1529" max="1529" width="18" style="45" customWidth="1"/>
    <col min="1530" max="1536" width="0" style="45" hidden="1" customWidth="1"/>
    <col min="1537" max="1537" width="18.7109375" style="45" customWidth="1"/>
    <col min="1538" max="1539" width="16.7109375" style="45" customWidth="1"/>
    <col min="1540" max="1540" width="13.42578125" style="45" customWidth="1"/>
    <col min="1541" max="1541" width="15.5703125" style="45" customWidth="1"/>
    <col min="1542" max="1546" width="0" style="45" hidden="1" customWidth="1"/>
    <col min="1547" max="1547" width="15.28515625" style="45" customWidth="1"/>
    <col min="1548" max="1776" width="9.140625" style="45"/>
    <col min="1777" max="1777" width="40" style="45" customWidth="1"/>
    <col min="1778" max="1778" width="7.7109375" style="45" customWidth="1"/>
    <col min="1779" max="1782" width="0" style="45" hidden="1" customWidth="1"/>
    <col min="1783" max="1783" width="15.42578125" style="45" customWidth="1"/>
    <col min="1784" max="1784" width="17" style="45" customWidth="1"/>
    <col min="1785" max="1785" width="18" style="45" customWidth="1"/>
    <col min="1786" max="1792" width="0" style="45" hidden="1" customWidth="1"/>
    <col min="1793" max="1793" width="18.7109375" style="45" customWidth="1"/>
    <col min="1794" max="1795" width="16.7109375" style="45" customWidth="1"/>
    <col min="1796" max="1796" width="13.42578125" style="45" customWidth="1"/>
    <col min="1797" max="1797" width="15.5703125" style="45" customWidth="1"/>
    <col min="1798" max="1802" width="0" style="45" hidden="1" customWidth="1"/>
    <col min="1803" max="1803" width="15.28515625" style="45" customWidth="1"/>
    <col min="1804" max="2032" width="9.140625" style="45"/>
    <col min="2033" max="2033" width="40" style="45" customWidth="1"/>
    <col min="2034" max="2034" width="7.7109375" style="45" customWidth="1"/>
    <col min="2035" max="2038" width="0" style="45" hidden="1" customWidth="1"/>
    <col min="2039" max="2039" width="15.42578125" style="45" customWidth="1"/>
    <col min="2040" max="2040" width="17" style="45" customWidth="1"/>
    <col min="2041" max="2041" width="18" style="45" customWidth="1"/>
    <col min="2042" max="2048" width="0" style="45" hidden="1" customWidth="1"/>
    <col min="2049" max="2049" width="18.7109375" style="45" customWidth="1"/>
    <col min="2050" max="2051" width="16.7109375" style="45" customWidth="1"/>
    <col min="2052" max="2052" width="13.42578125" style="45" customWidth="1"/>
    <col min="2053" max="2053" width="15.5703125" style="45" customWidth="1"/>
    <col min="2054" max="2058" width="0" style="45" hidden="1" customWidth="1"/>
    <col min="2059" max="2059" width="15.28515625" style="45" customWidth="1"/>
    <col min="2060" max="2288" width="9.140625" style="45"/>
    <col min="2289" max="2289" width="40" style="45" customWidth="1"/>
    <col min="2290" max="2290" width="7.7109375" style="45" customWidth="1"/>
    <col min="2291" max="2294" width="0" style="45" hidden="1" customWidth="1"/>
    <col min="2295" max="2295" width="15.42578125" style="45" customWidth="1"/>
    <col min="2296" max="2296" width="17" style="45" customWidth="1"/>
    <col min="2297" max="2297" width="18" style="45" customWidth="1"/>
    <col min="2298" max="2304" width="0" style="45" hidden="1" customWidth="1"/>
    <col min="2305" max="2305" width="18.7109375" style="45" customWidth="1"/>
    <col min="2306" max="2307" width="16.7109375" style="45" customWidth="1"/>
    <col min="2308" max="2308" width="13.42578125" style="45" customWidth="1"/>
    <col min="2309" max="2309" width="15.5703125" style="45" customWidth="1"/>
    <col min="2310" max="2314" width="0" style="45" hidden="1" customWidth="1"/>
    <col min="2315" max="2315" width="15.28515625" style="45" customWidth="1"/>
    <col min="2316" max="2544" width="9.140625" style="45"/>
    <col min="2545" max="2545" width="40" style="45" customWidth="1"/>
    <col min="2546" max="2546" width="7.7109375" style="45" customWidth="1"/>
    <col min="2547" max="2550" width="0" style="45" hidden="1" customWidth="1"/>
    <col min="2551" max="2551" width="15.42578125" style="45" customWidth="1"/>
    <col min="2552" max="2552" width="17" style="45" customWidth="1"/>
    <col min="2553" max="2553" width="18" style="45" customWidth="1"/>
    <col min="2554" max="2560" width="0" style="45" hidden="1" customWidth="1"/>
    <col min="2561" max="2561" width="18.7109375" style="45" customWidth="1"/>
    <col min="2562" max="2563" width="16.7109375" style="45" customWidth="1"/>
    <col min="2564" max="2564" width="13.42578125" style="45" customWidth="1"/>
    <col min="2565" max="2565" width="15.5703125" style="45" customWidth="1"/>
    <col min="2566" max="2570" width="0" style="45" hidden="1" customWidth="1"/>
    <col min="2571" max="2571" width="15.28515625" style="45" customWidth="1"/>
    <col min="2572" max="2800" width="9.140625" style="45"/>
    <col min="2801" max="2801" width="40" style="45" customWidth="1"/>
    <col min="2802" max="2802" width="7.7109375" style="45" customWidth="1"/>
    <col min="2803" max="2806" width="0" style="45" hidden="1" customWidth="1"/>
    <col min="2807" max="2807" width="15.42578125" style="45" customWidth="1"/>
    <col min="2808" max="2808" width="17" style="45" customWidth="1"/>
    <col min="2809" max="2809" width="18" style="45" customWidth="1"/>
    <col min="2810" max="2816" width="0" style="45" hidden="1" customWidth="1"/>
    <col min="2817" max="2817" width="18.7109375" style="45" customWidth="1"/>
    <col min="2818" max="2819" width="16.7109375" style="45" customWidth="1"/>
    <col min="2820" max="2820" width="13.42578125" style="45" customWidth="1"/>
    <col min="2821" max="2821" width="15.5703125" style="45" customWidth="1"/>
    <col min="2822" max="2826" width="0" style="45" hidden="1" customWidth="1"/>
    <col min="2827" max="2827" width="15.28515625" style="45" customWidth="1"/>
    <col min="2828" max="3056" width="9.140625" style="45"/>
    <col min="3057" max="3057" width="40" style="45" customWidth="1"/>
    <col min="3058" max="3058" width="7.7109375" style="45" customWidth="1"/>
    <col min="3059" max="3062" width="0" style="45" hidden="1" customWidth="1"/>
    <col min="3063" max="3063" width="15.42578125" style="45" customWidth="1"/>
    <col min="3064" max="3064" width="17" style="45" customWidth="1"/>
    <col min="3065" max="3065" width="18" style="45" customWidth="1"/>
    <col min="3066" max="3072" width="0" style="45" hidden="1" customWidth="1"/>
    <col min="3073" max="3073" width="18.7109375" style="45" customWidth="1"/>
    <col min="3074" max="3075" width="16.7109375" style="45" customWidth="1"/>
    <col min="3076" max="3076" width="13.42578125" style="45" customWidth="1"/>
    <col min="3077" max="3077" width="15.5703125" style="45" customWidth="1"/>
    <col min="3078" max="3082" width="0" style="45" hidden="1" customWidth="1"/>
    <col min="3083" max="3083" width="15.28515625" style="45" customWidth="1"/>
    <col min="3084" max="3312" width="9.140625" style="45"/>
    <col min="3313" max="3313" width="40" style="45" customWidth="1"/>
    <col min="3314" max="3314" width="7.7109375" style="45" customWidth="1"/>
    <col min="3315" max="3318" width="0" style="45" hidden="1" customWidth="1"/>
    <col min="3319" max="3319" width="15.42578125" style="45" customWidth="1"/>
    <col min="3320" max="3320" width="17" style="45" customWidth="1"/>
    <col min="3321" max="3321" width="18" style="45" customWidth="1"/>
    <col min="3322" max="3328" width="0" style="45" hidden="1" customWidth="1"/>
    <col min="3329" max="3329" width="18.7109375" style="45" customWidth="1"/>
    <col min="3330" max="3331" width="16.7109375" style="45" customWidth="1"/>
    <col min="3332" max="3332" width="13.42578125" style="45" customWidth="1"/>
    <col min="3333" max="3333" width="15.5703125" style="45" customWidth="1"/>
    <col min="3334" max="3338" width="0" style="45" hidden="1" customWidth="1"/>
    <col min="3339" max="3339" width="15.28515625" style="45" customWidth="1"/>
    <col min="3340" max="3568" width="9.140625" style="45"/>
    <col min="3569" max="3569" width="40" style="45" customWidth="1"/>
    <col min="3570" max="3570" width="7.7109375" style="45" customWidth="1"/>
    <col min="3571" max="3574" width="0" style="45" hidden="1" customWidth="1"/>
    <col min="3575" max="3575" width="15.42578125" style="45" customWidth="1"/>
    <col min="3576" max="3576" width="17" style="45" customWidth="1"/>
    <col min="3577" max="3577" width="18" style="45" customWidth="1"/>
    <col min="3578" max="3584" width="0" style="45" hidden="1" customWidth="1"/>
    <col min="3585" max="3585" width="18.7109375" style="45" customWidth="1"/>
    <col min="3586" max="3587" width="16.7109375" style="45" customWidth="1"/>
    <col min="3588" max="3588" width="13.42578125" style="45" customWidth="1"/>
    <col min="3589" max="3589" width="15.5703125" style="45" customWidth="1"/>
    <col min="3590" max="3594" width="0" style="45" hidden="1" customWidth="1"/>
    <col min="3595" max="3595" width="15.28515625" style="45" customWidth="1"/>
    <col min="3596" max="3824" width="9.140625" style="45"/>
    <col min="3825" max="3825" width="40" style="45" customWidth="1"/>
    <col min="3826" max="3826" width="7.7109375" style="45" customWidth="1"/>
    <col min="3827" max="3830" width="0" style="45" hidden="1" customWidth="1"/>
    <col min="3831" max="3831" width="15.42578125" style="45" customWidth="1"/>
    <col min="3832" max="3832" width="17" style="45" customWidth="1"/>
    <col min="3833" max="3833" width="18" style="45" customWidth="1"/>
    <col min="3834" max="3840" width="0" style="45" hidden="1" customWidth="1"/>
    <col min="3841" max="3841" width="18.7109375" style="45" customWidth="1"/>
    <col min="3842" max="3843" width="16.7109375" style="45" customWidth="1"/>
    <col min="3844" max="3844" width="13.42578125" style="45" customWidth="1"/>
    <col min="3845" max="3845" width="15.5703125" style="45" customWidth="1"/>
    <col min="3846" max="3850" width="0" style="45" hidden="1" customWidth="1"/>
    <col min="3851" max="3851" width="15.28515625" style="45" customWidth="1"/>
    <col min="3852" max="4080" width="9.140625" style="45"/>
    <col min="4081" max="4081" width="40" style="45" customWidth="1"/>
    <col min="4082" max="4082" width="7.7109375" style="45" customWidth="1"/>
    <col min="4083" max="4086" width="0" style="45" hidden="1" customWidth="1"/>
    <col min="4087" max="4087" width="15.42578125" style="45" customWidth="1"/>
    <col min="4088" max="4088" width="17" style="45" customWidth="1"/>
    <col min="4089" max="4089" width="18" style="45" customWidth="1"/>
    <col min="4090" max="4096" width="0" style="45" hidden="1" customWidth="1"/>
    <col min="4097" max="4097" width="18.7109375" style="45" customWidth="1"/>
    <col min="4098" max="4099" width="16.7109375" style="45" customWidth="1"/>
    <col min="4100" max="4100" width="13.42578125" style="45" customWidth="1"/>
    <col min="4101" max="4101" width="15.5703125" style="45" customWidth="1"/>
    <col min="4102" max="4106" width="0" style="45" hidden="1" customWidth="1"/>
    <col min="4107" max="4107" width="15.28515625" style="45" customWidth="1"/>
    <col min="4108" max="4336" width="9.140625" style="45"/>
    <col min="4337" max="4337" width="40" style="45" customWidth="1"/>
    <col min="4338" max="4338" width="7.7109375" style="45" customWidth="1"/>
    <col min="4339" max="4342" width="0" style="45" hidden="1" customWidth="1"/>
    <col min="4343" max="4343" width="15.42578125" style="45" customWidth="1"/>
    <col min="4344" max="4344" width="17" style="45" customWidth="1"/>
    <col min="4345" max="4345" width="18" style="45" customWidth="1"/>
    <col min="4346" max="4352" width="0" style="45" hidden="1" customWidth="1"/>
    <col min="4353" max="4353" width="18.7109375" style="45" customWidth="1"/>
    <col min="4354" max="4355" width="16.7109375" style="45" customWidth="1"/>
    <col min="4356" max="4356" width="13.42578125" style="45" customWidth="1"/>
    <col min="4357" max="4357" width="15.5703125" style="45" customWidth="1"/>
    <col min="4358" max="4362" width="0" style="45" hidden="1" customWidth="1"/>
    <col min="4363" max="4363" width="15.28515625" style="45" customWidth="1"/>
    <col min="4364" max="4592" width="9.140625" style="45"/>
    <col min="4593" max="4593" width="40" style="45" customWidth="1"/>
    <col min="4594" max="4594" width="7.7109375" style="45" customWidth="1"/>
    <col min="4595" max="4598" width="0" style="45" hidden="1" customWidth="1"/>
    <col min="4599" max="4599" width="15.42578125" style="45" customWidth="1"/>
    <col min="4600" max="4600" width="17" style="45" customWidth="1"/>
    <col min="4601" max="4601" width="18" style="45" customWidth="1"/>
    <col min="4602" max="4608" width="0" style="45" hidden="1" customWidth="1"/>
    <col min="4609" max="4609" width="18.7109375" style="45" customWidth="1"/>
    <col min="4610" max="4611" width="16.7109375" style="45" customWidth="1"/>
    <col min="4612" max="4612" width="13.42578125" style="45" customWidth="1"/>
    <col min="4613" max="4613" width="15.5703125" style="45" customWidth="1"/>
    <col min="4614" max="4618" width="0" style="45" hidden="1" customWidth="1"/>
    <col min="4619" max="4619" width="15.28515625" style="45" customWidth="1"/>
    <col min="4620" max="4848" width="9.140625" style="45"/>
    <col min="4849" max="4849" width="40" style="45" customWidth="1"/>
    <col min="4850" max="4850" width="7.7109375" style="45" customWidth="1"/>
    <col min="4851" max="4854" width="0" style="45" hidden="1" customWidth="1"/>
    <col min="4855" max="4855" width="15.42578125" style="45" customWidth="1"/>
    <col min="4856" max="4856" width="17" style="45" customWidth="1"/>
    <col min="4857" max="4857" width="18" style="45" customWidth="1"/>
    <col min="4858" max="4864" width="0" style="45" hidden="1" customWidth="1"/>
    <col min="4865" max="4865" width="18.7109375" style="45" customWidth="1"/>
    <col min="4866" max="4867" width="16.7109375" style="45" customWidth="1"/>
    <col min="4868" max="4868" width="13.42578125" style="45" customWidth="1"/>
    <col min="4869" max="4869" width="15.5703125" style="45" customWidth="1"/>
    <col min="4870" max="4874" width="0" style="45" hidden="1" customWidth="1"/>
    <col min="4875" max="4875" width="15.28515625" style="45" customWidth="1"/>
    <col min="4876" max="5104" width="9.140625" style="45"/>
    <col min="5105" max="5105" width="40" style="45" customWidth="1"/>
    <col min="5106" max="5106" width="7.7109375" style="45" customWidth="1"/>
    <col min="5107" max="5110" width="0" style="45" hidden="1" customWidth="1"/>
    <col min="5111" max="5111" width="15.42578125" style="45" customWidth="1"/>
    <col min="5112" max="5112" width="17" style="45" customWidth="1"/>
    <col min="5113" max="5113" width="18" style="45" customWidth="1"/>
    <col min="5114" max="5120" width="0" style="45" hidden="1" customWidth="1"/>
    <col min="5121" max="5121" width="18.7109375" style="45" customWidth="1"/>
    <col min="5122" max="5123" width="16.7109375" style="45" customWidth="1"/>
    <col min="5124" max="5124" width="13.42578125" style="45" customWidth="1"/>
    <col min="5125" max="5125" width="15.5703125" style="45" customWidth="1"/>
    <col min="5126" max="5130" width="0" style="45" hidden="1" customWidth="1"/>
    <col min="5131" max="5131" width="15.28515625" style="45" customWidth="1"/>
    <col min="5132" max="5360" width="9.140625" style="45"/>
    <col min="5361" max="5361" width="40" style="45" customWidth="1"/>
    <col min="5362" max="5362" width="7.7109375" style="45" customWidth="1"/>
    <col min="5363" max="5366" width="0" style="45" hidden="1" customWidth="1"/>
    <col min="5367" max="5367" width="15.42578125" style="45" customWidth="1"/>
    <col min="5368" max="5368" width="17" style="45" customWidth="1"/>
    <col min="5369" max="5369" width="18" style="45" customWidth="1"/>
    <col min="5370" max="5376" width="0" style="45" hidden="1" customWidth="1"/>
    <col min="5377" max="5377" width="18.7109375" style="45" customWidth="1"/>
    <col min="5378" max="5379" width="16.7109375" style="45" customWidth="1"/>
    <col min="5380" max="5380" width="13.42578125" style="45" customWidth="1"/>
    <col min="5381" max="5381" width="15.5703125" style="45" customWidth="1"/>
    <col min="5382" max="5386" width="0" style="45" hidden="1" customWidth="1"/>
    <col min="5387" max="5387" width="15.28515625" style="45" customWidth="1"/>
    <col min="5388" max="5616" width="9.140625" style="45"/>
    <col min="5617" max="5617" width="40" style="45" customWidth="1"/>
    <col min="5618" max="5618" width="7.7109375" style="45" customWidth="1"/>
    <col min="5619" max="5622" width="0" style="45" hidden="1" customWidth="1"/>
    <col min="5623" max="5623" width="15.42578125" style="45" customWidth="1"/>
    <col min="5624" max="5624" width="17" style="45" customWidth="1"/>
    <col min="5625" max="5625" width="18" style="45" customWidth="1"/>
    <col min="5626" max="5632" width="0" style="45" hidden="1" customWidth="1"/>
    <col min="5633" max="5633" width="18.7109375" style="45" customWidth="1"/>
    <col min="5634" max="5635" width="16.7109375" style="45" customWidth="1"/>
    <col min="5636" max="5636" width="13.42578125" style="45" customWidth="1"/>
    <col min="5637" max="5637" width="15.5703125" style="45" customWidth="1"/>
    <col min="5638" max="5642" width="0" style="45" hidden="1" customWidth="1"/>
    <col min="5643" max="5643" width="15.28515625" style="45" customWidth="1"/>
    <col min="5644" max="5872" width="9.140625" style="45"/>
    <col min="5873" max="5873" width="40" style="45" customWidth="1"/>
    <col min="5874" max="5874" width="7.7109375" style="45" customWidth="1"/>
    <col min="5875" max="5878" width="0" style="45" hidden="1" customWidth="1"/>
    <col min="5879" max="5879" width="15.42578125" style="45" customWidth="1"/>
    <col min="5880" max="5880" width="17" style="45" customWidth="1"/>
    <col min="5881" max="5881" width="18" style="45" customWidth="1"/>
    <col min="5882" max="5888" width="0" style="45" hidden="1" customWidth="1"/>
    <col min="5889" max="5889" width="18.7109375" style="45" customWidth="1"/>
    <col min="5890" max="5891" width="16.7109375" style="45" customWidth="1"/>
    <col min="5892" max="5892" width="13.42578125" style="45" customWidth="1"/>
    <col min="5893" max="5893" width="15.5703125" style="45" customWidth="1"/>
    <col min="5894" max="5898" width="0" style="45" hidden="1" customWidth="1"/>
    <col min="5899" max="5899" width="15.28515625" style="45" customWidth="1"/>
    <col min="5900" max="6128" width="9.140625" style="45"/>
    <col min="6129" max="6129" width="40" style="45" customWidth="1"/>
    <col min="6130" max="6130" width="7.7109375" style="45" customWidth="1"/>
    <col min="6131" max="6134" width="0" style="45" hidden="1" customWidth="1"/>
    <col min="6135" max="6135" width="15.42578125" style="45" customWidth="1"/>
    <col min="6136" max="6136" width="17" style="45" customWidth="1"/>
    <col min="6137" max="6137" width="18" style="45" customWidth="1"/>
    <col min="6138" max="6144" width="0" style="45" hidden="1" customWidth="1"/>
    <col min="6145" max="6145" width="18.7109375" style="45" customWidth="1"/>
    <col min="6146" max="6147" width="16.7109375" style="45" customWidth="1"/>
    <col min="6148" max="6148" width="13.42578125" style="45" customWidth="1"/>
    <col min="6149" max="6149" width="15.5703125" style="45" customWidth="1"/>
    <col min="6150" max="6154" width="0" style="45" hidden="1" customWidth="1"/>
    <col min="6155" max="6155" width="15.28515625" style="45" customWidth="1"/>
    <col min="6156" max="6384" width="9.140625" style="45"/>
    <col min="6385" max="6385" width="40" style="45" customWidth="1"/>
    <col min="6386" max="6386" width="7.7109375" style="45" customWidth="1"/>
    <col min="6387" max="6390" width="0" style="45" hidden="1" customWidth="1"/>
    <col min="6391" max="6391" width="15.42578125" style="45" customWidth="1"/>
    <col min="6392" max="6392" width="17" style="45" customWidth="1"/>
    <col min="6393" max="6393" width="18" style="45" customWidth="1"/>
    <col min="6394" max="6400" width="0" style="45" hidden="1" customWidth="1"/>
    <col min="6401" max="6401" width="18.7109375" style="45" customWidth="1"/>
    <col min="6402" max="6403" width="16.7109375" style="45" customWidth="1"/>
    <col min="6404" max="6404" width="13.42578125" style="45" customWidth="1"/>
    <col min="6405" max="6405" width="15.5703125" style="45" customWidth="1"/>
    <col min="6406" max="6410" width="0" style="45" hidden="1" customWidth="1"/>
    <col min="6411" max="6411" width="15.28515625" style="45" customWidth="1"/>
    <col min="6412" max="6640" width="9.140625" style="45"/>
    <col min="6641" max="6641" width="40" style="45" customWidth="1"/>
    <col min="6642" max="6642" width="7.7109375" style="45" customWidth="1"/>
    <col min="6643" max="6646" width="0" style="45" hidden="1" customWidth="1"/>
    <col min="6647" max="6647" width="15.42578125" style="45" customWidth="1"/>
    <col min="6648" max="6648" width="17" style="45" customWidth="1"/>
    <col min="6649" max="6649" width="18" style="45" customWidth="1"/>
    <col min="6650" max="6656" width="0" style="45" hidden="1" customWidth="1"/>
    <col min="6657" max="6657" width="18.7109375" style="45" customWidth="1"/>
    <col min="6658" max="6659" width="16.7109375" style="45" customWidth="1"/>
    <col min="6660" max="6660" width="13.42578125" style="45" customWidth="1"/>
    <col min="6661" max="6661" width="15.5703125" style="45" customWidth="1"/>
    <col min="6662" max="6666" width="0" style="45" hidden="1" customWidth="1"/>
    <col min="6667" max="6667" width="15.28515625" style="45" customWidth="1"/>
    <col min="6668" max="6896" width="9.140625" style="45"/>
    <col min="6897" max="6897" width="40" style="45" customWidth="1"/>
    <col min="6898" max="6898" width="7.7109375" style="45" customWidth="1"/>
    <col min="6899" max="6902" width="0" style="45" hidden="1" customWidth="1"/>
    <col min="6903" max="6903" width="15.42578125" style="45" customWidth="1"/>
    <col min="6904" max="6904" width="17" style="45" customWidth="1"/>
    <col min="6905" max="6905" width="18" style="45" customWidth="1"/>
    <col min="6906" max="6912" width="0" style="45" hidden="1" customWidth="1"/>
    <col min="6913" max="6913" width="18.7109375" style="45" customWidth="1"/>
    <col min="6914" max="6915" width="16.7109375" style="45" customWidth="1"/>
    <col min="6916" max="6916" width="13.42578125" style="45" customWidth="1"/>
    <col min="6917" max="6917" width="15.5703125" style="45" customWidth="1"/>
    <col min="6918" max="6922" width="0" style="45" hidden="1" customWidth="1"/>
    <col min="6923" max="6923" width="15.28515625" style="45" customWidth="1"/>
    <col min="6924" max="7152" width="9.140625" style="45"/>
    <col min="7153" max="7153" width="40" style="45" customWidth="1"/>
    <col min="7154" max="7154" width="7.7109375" style="45" customWidth="1"/>
    <col min="7155" max="7158" width="0" style="45" hidden="1" customWidth="1"/>
    <col min="7159" max="7159" width="15.42578125" style="45" customWidth="1"/>
    <col min="7160" max="7160" width="17" style="45" customWidth="1"/>
    <col min="7161" max="7161" width="18" style="45" customWidth="1"/>
    <col min="7162" max="7168" width="0" style="45" hidden="1" customWidth="1"/>
    <col min="7169" max="7169" width="18.7109375" style="45" customWidth="1"/>
    <col min="7170" max="7171" width="16.7109375" style="45" customWidth="1"/>
    <col min="7172" max="7172" width="13.42578125" style="45" customWidth="1"/>
    <col min="7173" max="7173" width="15.5703125" style="45" customWidth="1"/>
    <col min="7174" max="7178" width="0" style="45" hidden="1" customWidth="1"/>
    <col min="7179" max="7179" width="15.28515625" style="45" customWidth="1"/>
    <col min="7180" max="7408" width="9.140625" style="45"/>
    <col min="7409" max="7409" width="40" style="45" customWidth="1"/>
    <col min="7410" max="7410" width="7.7109375" style="45" customWidth="1"/>
    <col min="7411" max="7414" width="0" style="45" hidden="1" customWidth="1"/>
    <col min="7415" max="7415" width="15.42578125" style="45" customWidth="1"/>
    <col min="7416" max="7416" width="17" style="45" customWidth="1"/>
    <col min="7417" max="7417" width="18" style="45" customWidth="1"/>
    <col min="7418" max="7424" width="0" style="45" hidden="1" customWidth="1"/>
    <col min="7425" max="7425" width="18.7109375" style="45" customWidth="1"/>
    <col min="7426" max="7427" width="16.7109375" style="45" customWidth="1"/>
    <col min="7428" max="7428" width="13.42578125" style="45" customWidth="1"/>
    <col min="7429" max="7429" width="15.5703125" style="45" customWidth="1"/>
    <col min="7430" max="7434" width="0" style="45" hidden="1" customWidth="1"/>
    <col min="7435" max="7435" width="15.28515625" style="45" customWidth="1"/>
    <col min="7436" max="7664" width="9.140625" style="45"/>
    <col min="7665" max="7665" width="40" style="45" customWidth="1"/>
    <col min="7666" max="7666" width="7.7109375" style="45" customWidth="1"/>
    <col min="7667" max="7670" width="0" style="45" hidden="1" customWidth="1"/>
    <col min="7671" max="7671" width="15.42578125" style="45" customWidth="1"/>
    <col min="7672" max="7672" width="17" style="45" customWidth="1"/>
    <col min="7673" max="7673" width="18" style="45" customWidth="1"/>
    <col min="7674" max="7680" width="0" style="45" hidden="1" customWidth="1"/>
    <col min="7681" max="7681" width="18.7109375" style="45" customWidth="1"/>
    <col min="7682" max="7683" width="16.7109375" style="45" customWidth="1"/>
    <col min="7684" max="7684" width="13.42578125" style="45" customWidth="1"/>
    <col min="7685" max="7685" width="15.5703125" style="45" customWidth="1"/>
    <col min="7686" max="7690" width="0" style="45" hidden="1" customWidth="1"/>
    <col min="7691" max="7691" width="15.28515625" style="45" customWidth="1"/>
    <col min="7692" max="7920" width="9.140625" style="45"/>
    <col min="7921" max="7921" width="40" style="45" customWidth="1"/>
    <col min="7922" max="7922" width="7.7109375" style="45" customWidth="1"/>
    <col min="7923" max="7926" width="0" style="45" hidden="1" customWidth="1"/>
    <col min="7927" max="7927" width="15.42578125" style="45" customWidth="1"/>
    <col min="7928" max="7928" width="17" style="45" customWidth="1"/>
    <col min="7929" max="7929" width="18" style="45" customWidth="1"/>
    <col min="7930" max="7936" width="0" style="45" hidden="1" customWidth="1"/>
    <col min="7937" max="7937" width="18.7109375" style="45" customWidth="1"/>
    <col min="7938" max="7939" width="16.7109375" style="45" customWidth="1"/>
    <col min="7940" max="7940" width="13.42578125" style="45" customWidth="1"/>
    <col min="7941" max="7941" width="15.5703125" style="45" customWidth="1"/>
    <col min="7942" max="7946" width="0" style="45" hidden="1" customWidth="1"/>
    <col min="7947" max="7947" width="15.28515625" style="45" customWidth="1"/>
    <col min="7948" max="8176" width="9.140625" style="45"/>
    <col min="8177" max="8177" width="40" style="45" customWidth="1"/>
    <col min="8178" max="8178" width="7.7109375" style="45" customWidth="1"/>
    <col min="8179" max="8182" width="0" style="45" hidden="1" customWidth="1"/>
    <col min="8183" max="8183" width="15.42578125" style="45" customWidth="1"/>
    <col min="8184" max="8184" width="17" style="45" customWidth="1"/>
    <col min="8185" max="8185" width="18" style="45" customWidth="1"/>
    <col min="8186" max="8192" width="0" style="45" hidden="1" customWidth="1"/>
    <col min="8193" max="8193" width="18.7109375" style="45" customWidth="1"/>
    <col min="8194" max="8195" width="16.7109375" style="45" customWidth="1"/>
    <col min="8196" max="8196" width="13.42578125" style="45" customWidth="1"/>
    <col min="8197" max="8197" width="15.5703125" style="45" customWidth="1"/>
    <col min="8198" max="8202" width="0" style="45" hidden="1" customWidth="1"/>
    <col min="8203" max="8203" width="15.28515625" style="45" customWidth="1"/>
    <col min="8204" max="8432" width="9.140625" style="45"/>
    <col min="8433" max="8433" width="40" style="45" customWidth="1"/>
    <col min="8434" max="8434" width="7.7109375" style="45" customWidth="1"/>
    <col min="8435" max="8438" width="0" style="45" hidden="1" customWidth="1"/>
    <col min="8439" max="8439" width="15.42578125" style="45" customWidth="1"/>
    <col min="8440" max="8440" width="17" style="45" customWidth="1"/>
    <col min="8441" max="8441" width="18" style="45" customWidth="1"/>
    <col min="8442" max="8448" width="0" style="45" hidden="1" customWidth="1"/>
    <col min="8449" max="8449" width="18.7109375" style="45" customWidth="1"/>
    <col min="8450" max="8451" width="16.7109375" style="45" customWidth="1"/>
    <col min="8452" max="8452" width="13.42578125" style="45" customWidth="1"/>
    <col min="8453" max="8453" width="15.5703125" style="45" customWidth="1"/>
    <col min="8454" max="8458" width="0" style="45" hidden="1" customWidth="1"/>
    <col min="8459" max="8459" width="15.28515625" style="45" customWidth="1"/>
    <col min="8460" max="8688" width="9.140625" style="45"/>
    <col min="8689" max="8689" width="40" style="45" customWidth="1"/>
    <col min="8690" max="8690" width="7.7109375" style="45" customWidth="1"/>
    <col min="8691" max="8694" width="0" style="45" hidden="1" customWidth="1"/>
    <col min="8695" max="8695" width="15.42578125" style="45" customWidth="1"/>
    <col min="8696" max="8696" width="17" style="45" customWidth="1"/>
    <col min="8697" max="8697" width="18" style="45" customWidth="1"/>
    <col min="8698" max="8704" width="0" style="45" hidden="1" customWidth="1"/>
    <col min="8705" max="8705" width="18.7109375" style="45" customWidth="1"/>
    <col min="8706" max="8707" width="16.7109375" style="45" customWidth="1"/>
    <col min="8708" max="8708" width="13.42578125" style="45" customWidth="1"/>
    <col min="8709" max="8709" width="15.5703125" style="45" customWidth="1"/>
    <col min="8710" max="8714" width="0" style="45" hidden="1" customWidth="1"/>
    <col min="8715" max="8715" width="15.28515625" style="45" customWidth="1"/>
    <col min="8716" max="8944" width="9.140625" style="45"/>
    <col min="8945" max="8945" width="40" style="45" customWidth="1"/>
    <col min="8946" max="8946" width="7.7109375" style="45" customWidth="1"/>
    <col min="8947" max="8950" width="0" style="45" hidden="1" customWidth="1"/>
    <col min="8951" max="8951" width="15.42578125" style="45" customWidth="1"/>
    <col min="8952" max="8952" width="17" style="45" customWidth="1"/>
    <col min="8953" max="8953" width="18" style="45" customWidth="1"/>
    <col min="8954" max="8960" width="0" style="45" hidden="1" customWidth="1"/>
    <col min="8961" max="8961" width="18.7109375" style="45" customWidth="1"/>
    <col min="8962" max="8963" width="16.7109375" style="45" customWidth="1"/>
    <col min="8964" max="8964" width="13.42578125" style="45" customWidth="1"/>
    <col min="8965" max="8965" width="15.5703125" style="45" customWidth="1"/>
    <col min="8966" max="8970" width="0" style="45" hidden="1" customWidth="1"/>
    <col min="8971" max="8971" width="15.28515625" style="45" customWidth="1"/>
    <col min="8972" max="9200" width="9.140625" style="45"/>
    <col min="9201" max="9201" width="40" style="45" customWidth="1"/>
    <col min="9202" max="9202" width="7.7109375" style="45" customWidth="1"/>
    <col min="9203" max="9206" width="0" style="45" hidden="1" customWidth="1"/>
    <col min="9207" max="9207" width="15.42578125" style="45" customWidth="1"/>
    <col min="9208" max="9208" width="17" style="45" customWidth="1"/>
    <col min="9209" max="9209" width="18" style="45" customWidth="1"/>
    <col min="9210" max="9216" width="0" style="45" hidden="1" customWidth="1"/>
    <col min="9217" max="9217" width="18.7109375" style="45" customWidth="1"/>
    <col min="9218" max="9219" width="16.7109375" style="45" customWidth="1"/>
    <col min="9220" max="9220" width="13.42578125" style="45" customWidth="1"/>
    <col min="9221" max="9221" width="15.5703125" style="45" customWidth="1"/>
    <col min="9222" max="9226" width="0" style="45" hidden="1" customWidth="1"/>
    <col min="9227" max="9227" width="15.28515625" style="45" customWidth="1"/>
    <col min="9228" max="9456" width="9.140625" style="45"/>
    <col min="9457" max="9457" width="40" style="45" customWidth="1"/>
    <col min="9458" max="9458" width="7.7109375" style="45" customWidth="1"/>
    <col min="9459" max="9462" width="0" style="45" hidden="1" customWidth="1"/>
    <col min="9463" max="9463" width="15.42578125" style="45" customWidth="1"/>
    <col min="9464" max="9464" width="17" style="45" customWidth="1"/>
    <col min="9465" max="9465" width="18" style="45" customWidth="1"/>
    <col min="9466" max="9472" width="0" style="45" hidden="1" customWidth="1"/>
    <col min="9473" max="9473" width="18.7109375" style="45" customWidth="1"/>
    <col min="9474" max="9475" width="16.7109375" style="45" customWidth="1"/>
    <col min="9476" max="9476" width="13.42578125" style="45" customWidth="1"/>
    <col min="9477" max="9477" width="15.5703125" style="45" customWidth="1"/>
    <col min="9478" max="9482" width="0" style="45" hidden="1" customWidth="1"/>
    <col min="9483" max="9483" width="15.28515625" style="45" customWidth="1"/>
    <col min="9484" max="9712" width="9.140625" style="45"/>
    <col min="9713" max="9713" width="40" style="45" customWidth="1"/>
    <col min="9714" max="9714" width="7.7109375" style="45" customWidth="1"/>
    <col min="9715" max="9718" width="0" style="45" hidden="1" customWidth="1"/>
    <col min="9719" max="9719" width="15.42578125" style="45" customWidth="1"/>
    <col min="9720" max="9720" width="17" style="45" customWidth="1"/>
    <col min="9721" max="9721" width="18" style="45" customWidth="1"/>
    <col min="9722" max="9728" width="0" style="45" hidden="1" customWidth="1"/>
    <col min="9729" max="9729" width="18.7109375" style="45" customWidth="1"/>
    <col min="9730" max="9731" width="16.7109375" style="45" customWidth="1"/>
    <col min="9732" max="9732" width="13.42578125" style="45" customWidth="1"/>
    <col min="9733" max="9733" width="15.5703125" style="45" customWidth="1"/>
    <col min="9734" max="9738" width="0" style="45" hidden="1" customWidth="1"/>
    <col min="9739" max="9739" width="15.28515625" style="45" customWidth="1"/>
    <col min="9740" max="9968" width="9.140625" style="45"/>
    <col min="9969" max="9969" width="40" style="45" customWidth="1"/>
    <col min="9970" max="9970" width="7.7109375" style="45" customWidth="1"/>
    <col min="9971" max="9974" width="0" style="45" hidden="1" customWidth="1"/>
    <col min="9975" max="9975" width="15.42578125" style="45" customWidth="1"/>
    <col min="9976" max="9976" width="17" style="45" customWidth="1"/>
    <col min="9977" max="9977" width="18" style="45" customWidth="1"/>
    <col min="9978" max="9984" width="0" style="45" hidden="1" customWidth="1"/>
    <col min="9985" max="9985" width="18.7109375" style="45" customWidth="1"/>
    <col min="9986" max="9987" width="16.7109375" style="45" customWidth="1"/>
    <col min="9988" max="9988" width="13.42578125" style="45" customWidth="1"/>
    <col min="9989" max="9989" width="15.5703125" style="45" customWidth="1"/>
    <col min="9990" max="9994" width="0" style="45" hidden="1" customWidth="1"/>
    <col min="9995" max="9995" width="15.28515625" style="45" customWidth="1"/>
    <col min="9996" max="10224" width="9.140625" style="45"/>
    <col min="10225" max="10225" width="40" style="45" customWidth="1"/>
    <col min="10226" max="10226" width="7.7109375" style="45" customWidth="1"/>
    <col min="10227" max="10230" width="0" style="45" hidden="1" customWidth="1"/>
    <col min="10231" max="10231" width="15.42578125" style="45" customWidth="1"/>
    <col min="10232" max="10232" width="17" style="45" customWidth="1"/>
    <col min="10233" max="10233" width="18" style="45" customWidth="1"/>
    <col min="10234" max="10240" width="0" style="45" hidden="1" customWidth="1"/>
    <col min="10241" max="10241" width="18.7109375" style="45" customWidth="1"/>
    <col min="10242" max="10243" width="16.7109375" style="45" customWidth="1"/>
    <col min="10244" max="10244" width="13.42578125" style="45" customWidth="1"/>
    <col min="10245" max="10245" width="15.5703125" style="45" customWidth="1"/>
    <col min="10246" max="10250" width="0" style="45" hidden="1" customWidth="1"/>
    <col min="10251" max="10251" width="15.28515625" style="45" customWidth="1"/>
    <col min="10252" max="10480" width="9.140625" style="45"/>
    <col min="10481" max="10481" width="40" style="45" customWidth="1"/>
    <col min="10482" max="10482" width="7.7109375" style="45" customWidth="1"/>
    <col min="10483" max="10486" width="0" style="45" hidden="1" customWidth="1"/>
    <col min="10487" max="10487" width="15.42578125" style="45" customWidth="1"/>
    <col min="10488" max="10488" width="17" style="45" customWidth="1"/>
    <col min="10489" max="10489" width="18" style="45" customWidth="1"/>
    <col min="10490" max="10496" width="0" style="45" hidden="1" customWidth="1"/>
    <col min="10497" max="10497" width="18.7109375" style="45" customWidth="1"/>
    <col min="10498" max="10499" width="16.7109375" style="45" customWidth="1"/>
    <col min="10500" max="10500" width="13.42578125" style="45" customWidth="1"/>
    <col min="10501" max="10501" width="15.5703125" style="45" customWidth="1"/>
    <col min="10502" max="10506" width="0" style="45" hidden="1" customWidth="1"/>
    <col min="10507" max="10507" width="15.28515625" style="45" customWidth="1"/>
    <col min="10508" max="10736" width="9.140625" style="45"/>
    <col min="10737" max="10737" width="40" style="45" customWidth="1"/>
    <col min="10738" max="10738" width="7.7109375" style="45" customWidth="1"/>
    <col min="10739" max="10742" width="0" style="45" hidden="1" customWidth="1"/>
    <col min="10743" max="10743" width="15.42578125" style="45" customWidth="1"/>
    <col min="10744" max="10744" width="17" style="45" customWidth="1"/>
    <col min="10745" max="10745" width="18" style="45" customWidth="1"/>
    <col min="10746" max="10752" width="0" style="45" hidden="1" customWidth="1"/>
    <col min="10753" max="10753" width="18.7109375" style="45" customWidth="1"/>
    <col min="10754" max="10755" width="16.7109375" style="45" customWidth="1"/>
    <col min="10756" max="10756" width="13.42578125" style="45" customWidth="1"/>
    <col min="10757" max="10757" width="15.5703125" style="45" customWidth="1"/>
    <col min="10758" max="10762" width="0" style="45" hidden="1" customWidth="1"/>
    <col min="10763" max="10763" width="15.28515625" style="45" customWidth="1"/>
    <col min="10764" max="10992" width="9.140625" style="45"/>
    <col min="10993" max="10993" width="40" style="45" customWidth="1"/>
    <col min="10994" max="10994" width="7.7109375" style="45" customWidth="1"/>
    <col min="10995" max="10998" width="0" style="45" hidden="1" customWidth="1"/>
    <col min="10999" max="10999" width="15.42578125" style="45" customWidth="1"/>
    <col min="11000" max="11000" width="17" style="45" customWidth="1"/>
    <col min="11001" max="11001" width="18" style="45" customWidth="1"/>
    <col min="11002" max="11008" width="0" style="45" hidden="1" customWidth="1"/>
    <col min="11009" max="11009" width="18.7109375" style="45" customWidth="1"/>
    <col min="11010" max="11011" width="16.7109375" style="45" customWidth="1"/>
    <col min="11012" max="11012" width="13.42578125" style="45" customWidth="1"/>
    <col min="11013" max="11013" width="15.5703125" style="45" customWidth="1"/>
    <col min="11014" max="11018" width="0" style="45" hidden="1" customWidth="1"/>
    <col min="11019" max="11019" width="15.28515625" style="45" customWidth="1"/>
    <col min="11020" max="11248" width="9.140625" style="45"/>
    <col min="11249" max="11249" width="40" style="45" customWidth="1"/>
    <col min="11250" max="11250" width="7.7109375" style="45" customWidth="1"/>
    <col min="11251" max="11254" width="0" style="45" hidden="1" customWidth="1"/>
    <col min="11255" max="11255" width="15.42578125" style="45" customWidth="1"/>
    <col min="11256" max="11256" width="17" style="45" customWidth="1"/>
    <col min="11257" max="11257" width="18" style="45" customWidth="1"/>
    <col min="11258" max="11264" width="0" style="45" hidden="1" customWidth="1"/>
    <col min="11265" max="11265" width="18.7109375" style="45" customWidth="1"/>
    <col min="11266" max="11267" width="16.7109375" style="45" customWidth="1"/>
    <col min="11268" max="11268" width="13.42578125" style="45" customWidth="1"/>
    <col min="11269" max="11269" width="15.5703125" style="45" customWidth="1"/>
    <col min="11270" max="11274" width="0" style="45" hidden="1" customWidth="1"/>
    <col min="11275" max="11275" width="15.28515625" style="45" customWidth="1"/>
    <col min="11276" max="11504" width="9.140625" style="45"/>
    <col min="11505" max="11505" width="40" style="45" customWidth="1"/>
    <col min="11506" max="11506" width="7.7109375" style="45" customWidth="1"/>
    <col min="11507" max="11510" width="0" style="45" hidden="1" customWidth="1"/>
    <col min="11511" max="11511" width="15.42578125" style="45" customWidth="1"/>
    <col min="11512" max="11512" width="17" style="45" customWidth="1"/>
    <col min="11513" max="11513" width="18" style="45" customWidth="1"/>
    <col min="11514" max="11520" width="0" style="45" hidden="1" customWidth="1"/>
    <col min="11521" max="11521" width="18.7109375" style="45" customWidth="1"/>
    <col min="11522" max="11523" width="16.7109375" style="45" customWidth="1"/>
    <col min="11524" max="11524" width="13.42578125" style="45" customWidth="1"/>
    <col min="11525" max="11525" width="15.5703125" style="45" customWidth="1"/>
    <col min="11526" max="11530" width="0" style="45" hidden="1" customWidth="1"/>
    <col min="11531" max="11531" width="15.28515625" style="45" customWidth="1"/>
    <col min="11532" max="11760" width="9.140625" style="45"/>
    <col min="11761" max="11761" width="40" style="45" customWidth="1"/>
    <col min="11762" max="11762" width="7.7109375" style="45" customWidth="1"/>
    <col min="11763" max="11766" width="0" style="45" hidden="1" customWidth="1"/>
    <col min="11767" max="11767" width="15.42578125" style="45" customWidth="1"/>
    <col min="11768" max="11768" width="17" style="45" customWidth="1"/>
    <col min="11769" max="11769" width="18" style="45" customWidth="1"/>
    <col min="11770" max="11776" width="0" style="45" hidden="1" customWidth="1"/>
    <col min="11777" max="11777" width="18.7109375" style="45" customWidth="1"/>
    <col min="11778" max="11779" width="16.7109375" style="45" customWidth="1"/>
    <col min="11780" max="11780" width="13.42578125" style="45" customWidth="1"/>
    <col min="11781" max="11781" width="15.5703125" style="45" customWidth="1"/>
    <col min="11782" max="11786" width="0" style="45" hidden="1" customWidth="1"/>
    <col min="11787" max="11787" width="15.28515625" style="45" customWidth="1"/>
    <col min="11788" max="12016" width="9.140625" style="45"/>
    <col min="12017" max="12017" width="40" style="45" customWidth="1"/>
    <col min="12018" max="12018" width="7.7109375" style="45" customWidth="1"/>
    <col min="12019" max="12022" width="0" style="45" hidden="1" customWidth="1"/>
    <col min="12023" max="12023" width="15.42578125" style="45" customWidth="1"/>
    <col min="12024" max="12024" width="17" style="45" customWidth="1"/>
    <col min="12025" max="12025" width="18" style="45" customWidth="1"/>
    <col min="12026" max="12032" width="0" style="45" hidden="1" customWidth="1"/>
    <col min="12033" max="12033" width="18.7109375" style="45" customWidth="1"/>
    <col min="12034" max="12035" width="16.7109375" style="45" customWidth="1"/>
    <col min="12036" max="12036" width="13.42578125" style="45" customWidth="1"/>
    <col min="12037" max="12037" width="15.5703125" style="45" customWidth="1"/>
    <col min="12038" max="12042" width="0" style="45" hidden="1" customWidth="1"/>
    <col min="12043" max="12043" width="15.28515625" style="45" customWidth="1"/>
    <col min="12044" max="12272" width="9.140625" style="45"/>
    <col min="12273" max="12273" width="40" style="45" customWidth="1"/>
    <col min="12274" max="12274" width="7.7109375" style="45" customWidth="1"/>
    <col min="12275" max="12278" width="0" style="45" hidden="1" customWidth="1"/>
    <col min="12279" max="12279" width="15.42578125" style="45" customWidth="1"/>
    <col min="12280" max="12280" width="17" style="45" customWidth="1"/>
    <col min="12281" max="12281" width="18" style="45" customWidth="1"/>
    <col min="12282" max="12288" width="0" style="45" hidden="1" customWidth="1"/>
    <col min="12289" max="12289" width="18.7109375" style="45" customWidth="1"/>
    <col min="12290" max="12291" width="16.7109375" style="45" customWidth="1"/>
    <col min="12292" max="12292" width="13.42578125" style="45" customWidth="1"/>
    <col min="12293" max="12293" width="15.5703125" style="45" customWidth="1"/>
    <col min="12294" max="12298" width="0" style="45" hidden="1" customWidth="1"/>
    <col min="12299" max="12299" width="15.28515625" style="45" customWidth="1"/>
    <col min="12300" max="12528" width="9.140625" style="45"/>
    <col min="12529" max="12529" width="40" style="45" customWidth="1"/>
    <col min="12530" max="12530" width="7.7109375" style="45" customWidth="1"/>
    <col min="12531" max="12534" width="0" style="45" hidden="1" customWidth="1"/>
    <col min="12535" max="12535" width="15.42578125" style="45" customWidth="1"/>
    <col min="12536" max="12536" width="17" style="45" customWidth="1"/>
    <col min="12537" max="12537" width="18" style="45" customWidth="1"/>
    <col min="12538" max="12544" width="0" style="45" hidden="1" customWidth="1"/>
    <col min="12545" max="12545" width="18.7109375" style="45" customWidth="1"/>
    <col min="12546" max="12547" width="16.7109375" style="45" customWidth="1"/>
    <col min="12548" max="12548" width="13.42578125" style="45" customWidth="1"/>
    <col min="12549" max="12549" width="15.5703125" style="45" customWidth="1"/>
    <col min="12550" max="12554" width="0" style="45" hidden="1" customWidth="1"/>
    <col min="12555" max="12555" width="15.28515625" style="45" customWidth="1"/>
    <col min="12556" max="12784" width="9.140625" style="45"/>
    <col min="12785" max="12785" width="40" style="45" customWidth="1"/>
    <col min="12786" max="12786" width="7.7109375" style="45" customWidth="1"/>
    <col min="12787" max="12790" width="0" style="45" hidden="1" customWidth="1"/>
    <col min="12791" max="12791" width="15.42578125" style="45" customWidth="1"/>
    <col min="12792" max="12792" width="17" style="45" customWidth="1"/>
    <col min="12793" max="12793" width="18" style="45" customWidth="1"/>
    <col min="12794" max="12800" width="0" style="45" hidden="1" customWidth="1"/>
    <col min="12801" max="12801" width="18.7109375" style="45" customWidth="1"/>
    <col min="12802" max="12803" width="16.7109375" style="45" customWidth="1"/>
    <col min="12804" max="12804" width="13.42578125" style="45" customWidth="1"/>
    <col min="12805" max="12805" width="15.5703125" style="45" customWidth="1"/>
    <col min="12806" max="12810" width="0" style="45" hidden="1" customWidth="1"/>
    <col min="12811" max="12811" width="15.28515625" style="45" customWidth="1"/>
    <col min="12812" max="13040" width="9.140625" style="45"/>
    <col min="13041" max="13041" width="40" style="45" customWidth="1"/>
    <col min="13042" max="13042" width="7.7109375" style="45" customWidth="1"/>
    <col min="13043" max="13046" width="0" style="45" hidden="1" customWidth="1"/>
    <col min="13047" max="13047" width="15.42578125" style="45" customWidth="1"/>
    <col min="13048" max="13048" width="17" style="45" customWidth="1"/>
    <col min="13049" max="13049" width="18" style="45" customWidth="1"/>
    <col min="13050" max="13056" width="0" style="45" hidden="1" customWidth="1"/>
    <col min="13057" max="13057" width="18.7109375" style="45" customWidth="1"/>
    <col min="13058" max="13059" width="16.7109375" style="45" customWidth="1"/>
    <col min="13060" max="13060" width="13.42578125" style="45" customWidth="1"/>
    <col min="13061" max="13061" width="15.5703125" style="45" customWidth="1"/>
    <col min="13062" max="13066" width="0" style="45" hidden="1" customWidth="1"/>
    <col min="13067" max="13067" width="15.28515625" style="45" customWidth="1"/>
    <col min="13068" max="13296" width="9.140625" style="45"/>
    <col min="13297" max="13297" width="40" style="45" customWidth="1"/>
    <col min="13298" max="13298" width="7.7109375" style="45" customWidth="1"/>
    <col min="13299" max="13302" width="0" style="45" hidden="1" customWidth="1"/>
    <col min="13303" max="13303" width="15.42578125" style="45" customWidth="1"/>
    <col min="13304" max="13304" width="17" style="45" customWidth="1"/>
    <col min="13305" max="13305" width="18" style="45" customWidth="1"/>
    <col min="13306" max="13312" width="0" style="45" hidden="1" customWidth="1"/>
    <col min="13313" max="13313" width="18.7109375" style="45" customWidth="1"/>
    <col min="13314" max="13315" width="16.7109375" style="45" customWidth="1"/>
    <col min="13316" max="13316" width="13.42578125" style="45" customWidth="1"/>
    <col min="13317" max="13317" width="15.5703125" style="45" customWidth="1"/>
    <col min="13318" max="13322" width="0" style="45" hidden="1" customWidth="1"/>
    <col min="13323" max="13323" width="15.28515625" style="45" customWidth="1"/>
    <col min="13324" max="13552" width="9.140625" style="45"/>
    <col min="13553" max="13553" width="40" style="45" customWidth="1"/>
    <col min="13554" max="13554" width="7.7109375" style="45" customWidth="1"/>
    <col min="13555" max="13558" width="0" style="45" hidden="1" customWidth="1"/>
    <col min="13559" max="13559" width="15.42578125" style="45" customWidth="1"/>
    <col min="13560" max="13560" width="17" style="45" customWidth="1"/>
    <col min="13561" max="13561" width="18" style="45" customWidth="1"/>
    <col min="13562" max="13568" width="0" style="45" hidden="1" customWidth="1"/>
    <col min="13569" max="13569" width="18.7109375" style="45" customWidth="1"/>
    <col min="13570" max="13571" width="16.7109375" style="45" customWidth="1"/>
    <col min="13572" max="13572" width="13.42578125" style="45" customWidth="1"/>
    <col min="13573" max="13573" width="15.5703125" style="45" customWidth="1"/>
    <col min="13574" max="13578" width="0" style="45" hidden="1" customWidth="1"/>
    <col min="13579" max="13579" width="15.28515625" style="45" customWidth="1"/>
    <col min="13580" max="13808" width="9.140625" style="45"/>
    <col min="13809" max="13809" width="40" style="45" customWidth="1"/>
    <col min="13810" max="13810" width="7.7109375" style="45" customWidth="1"/>
    <col min="13811" max="13814" width="0" style="45" hidden="1" customWidth="1"/>
    <col min="13815" max="13815" width="15.42578125" style="45" customWidth="1"/>
    <col min="13816" max="13816" width="17" style="45" customWidth="1"/>
    <col min="13817" max="13817" width="18" style="45" customWidth="1"/>
    <col min="13818" max="13824" width="0" style="45" hidden="1" customWidth="1"/>
    <col min="13825" max="13825" width="18.7109375" style="45" customWidth="1"/>
    <col min="13826" max="13827" width="16.7109375" style="45" customWidth="1"/>
    <col min="13828" max="13828" width="13.42578125" style="45" customWidth="1"/>
    <col min="13829" max="13829" width="15.5703125" style="45" customWidth="1"/>
    <col min="13830" max="13834" width="0" style="45" hidden="1" customWidth="1"/>
    <col min="13835" max="13835" width="15.28515625" style="45" customWidth="1"/>
    <col min="13836" max="14064" width="9.140625" style="45"/>
    <col min="14065" max="14065" width="40" style="45" customWidth="1"/>
    <col min="14066" max="14066" width="7.7109375" style="45" customWidth="1"/>
    <col min="14067" max="14070" width="0" style="45" hidden="1" customWidth="1"/>
    <col min="14071" max="14071" width="15.42578125" style="45" customWidth="1"/>
    <col min="14072" max="14072" width="17" style="45" customWidth="1"/>
    <col min="14073" max="14073" width="18" style="45" customWidth="1"/>
    <col min="14074" max="14080" width="0" style="45" hidden="1" customWidth="1"/>
    <col min="14081" max="14081" width="18.7109375" style="45" customWidth="1"/>
    <col min="14082" max="14083" width="16.7109375" style="45" customWidth="1"/>
    <col min="14084" max="14084" width="13.42578125" style="45" customWidth="1"/>
    <col min="14085" max="14085" width="15.5703125" style="45" customWidth="1"/>
    <col min="14086" max="14090" width="0" style="45" hidden="1" customWidth="1"/>
    <col min="14091" max="14091" width="15.28515625" style="45" customWidth="1"/>
    <col min="14092" max="14320" width="9.140625" style="45"/>
    <col min="14321" max="14321" width="40" style="45" customWidth="1"/>
    <col min="14322" max="14322" width="7.7109375" style="45" customWidth="1"/>
    <col min="14323" max="14326" width="0" style="45" hidden="1" customWidth="1"/>
    <col min="14327" max="14327" width="15.42578125" style="45" customWidth="1"/>
    <col min="14328" max="14328" width="17" style="45" customWidth="1"/>
    <col min="14329" max="14329" width="18" style="45" customWidth="1"/>
    <col min="14330" max="14336" width="0" style="45" hidden="1" customWidth="1"/>
    <col min="14337" max="14337" width="18.7109375" style="45" customWidth="1"/>
    <col min="14338" max="14339" width="16.7109375" style="45" customWidth="1"/>
    <col min="14340" max="14340" width="13.42578125" style="45" customWidth="1"/>
    <col min="14341" max="14341" width="15.5703125" style="45" customWidth="1"/>
    <col min="14342" max="14346" width="0" style="45" hidden="1" customWidth="1"/>
    <col min="14347" max="14347" width="15.28515625" style="45" customWidth="1"/>
    <col min="14348" max="14576" width="9.140625" style="45"/>
    <col min="14577" max="14577" width="40" style="45" customWidth="1"/>
    <col min="14578" max="14578" width="7.7109375" style="45" customWidth="1"/>
    <col min="14579" max="14582" width="0" style="45" hidden="1" customWidth="1"/>
    <col min="14583" max="14583" width="15.42578125" style="45" customWidth="1"/>
    <col min="14584" max="14584" width="17" style="45" customWidth="1"/>
    <col min="14585" max="14585" width="18" style="45" customWidth="1"/>
    <col min="14586" max="14592" width="0" style="45" hidden="1" customWidth="1"/>
    <col min="14593" max="14593" width="18.7109375" style="45" customWidth="1"/>
    <col min="14594" max="14595" width="16.7109375" style="45" customWidth="1"/>
    <col min="14596" max="14596" width="13.42578125" style="45" customWidth="1"/>
    <col min="14597" max="14597" width="15.5703125" style="45" customWidth="1"/>
    <col min="14598" max="14602" width="0" style="45" hidden="1" customWidth="1"/>
    <col min="14603" max="14603" width="15.28515625" style="45" customWidth="1"/>
    <col min="14604" max="14832" width="9.140625" style="45"/>
    <col min="14833" max="14833" width="40" style="45" customWidth="1"/>
    <col min="14834" max="14834" width="7.7109375" style="45" customWidth="1"/>
    <col min="14835" max="14838" width="0" style="45" hidden="1" customWidth="1"/>
    <col min="14839" max="14839" width="15.42578125" style="45" customWidth="1"/>
    <col min="14840" max="14840" width="17" style="45" customWidth="1"/>
    <col min="14841" max="14841" width="18" style="45" customWidth="1"/>
    <col min="14842" max="14848" width="0" style="45" hidden="1" customWidth="1"/>
    <col min="14849" max="14849" width="18.7109375" style="45" customWidth="1"/>
    <col min="14850" max="14851" width="16.7109375" style="45" customWidth="1"/>
    <col min="14852" max="14852" width="13.42578125" style="45" customWidth="1"/>
    <col min="14853" max="14853" width="15.5703125" style="45" customWidth="1"/>
    <col min="14854" max="14858" width="0" style="45" hidden="1" customWidth="1"/>
    <col min="14859" max="14859" width="15.28515625" style="45" customWidth="1"/>
    <col min="14860" max="15088" width="9.140625" style="45"/>
    <col min="15089" max="15089" width="40" style="45" customWidth="1"/>
    <col min="15090" max="15090" width="7.7109375" style="45" customWidth="1"/>
    <col min="15091" max="15094" width="0" style="45" hidden="1" customWidth="1"/>
    <col min="15095" max="15095" width="15.42578125" style="45" customWidth="1"/>
    <col min="15096" max="15096" width="17" style="45" customWidth="1"/>
    <col min="15097" max="15097" width="18" style="45" customWidth="1"/>
    <col min="15098" max="15104" width="0" style="45" hidden="1" customWidth="1"/>
    <col min="15105" max="15105" width="18.7109375" style="45" customWidth="1"/>
    <col min="15106" max="15107" width="16.7109375" style="45" customWidth="1"/>
    <col min="15108" max="15108" width="13.42578125" style="45" customWidth="1"/>
    <col min="15109" max="15109" width="15.5703125" style="45" customWidth="1"/>
    <col min="15110" max="15114" width="0" style="45" hidden="1" customWidth="1"/>
    <col min="15115" max="15115" width="15.28515625" style="45" customWidth="1"/>
    <col min="15116" max="15344" width="9.140625" style="45"/>
    <col min="15345" max="15345" width="40" style="45" customWidth="1"/>
    <col min="15346" max="15346" width="7.7109375" style="45" customWidth="1"/>
    <col min="15347" max="15350" width="0" style="45" hidden="1" customWidth="1"/>
    <col min="15351" max="15351" width="15.42578125" style="45" customWidth="1"/>
    <col min="15352" max="15352" width="17" style="45" customWidth="1"/>
    <col min="15353" max="15353" width="18" style="45" customWidth="1"/>
    <col min="15354" max="15360" width="0" style="45" hidden="1" customWidth="1"/>
    <col min="15361" max="15361" width="18.7109375" style="45" customWidth="1"/>
    <col min="15362" max="15363" width="16.7109375" style="45" customWidth="1"/>
    <col min="15364" max="15364" width="13.42578125" style="45" customWidth="1"/>
    <col min="15365" max="15365" width="15.5703125" style="45" customWidth="1"/>
    <col min="15366" max="15370" width="0" style="45" hidden="1" customWidth="1"/>
    <col min="15371" max="15371" width="15.28515625" style="45" customWidth="1"/>
    <col min="15372" max="15600" width="9.140625" style="45"/>
    <col min="15601" max="15601" width="40" style="45" customWidth="1"/>
    <col min="15602" max="15602" width="7.7109375" style="45" customWidth="1"/>
    <col min="15603" max="15606" width="0" style="45" hidden="1" customWidth="1"/>
    <col min="15607" max="15607" width="15.42578125" style="45" customWidth="1"/>
    <col min="15608" max="15608" width="17" style="45" customWidth="1"/>
    <col min="15609" max="15609" width="18" style="45" customWidth="1"/>
    <col min="15610" max="15616" width="0" style="45" hidden="1" customWidth="1"/>
    <col min="15617" max="15617" width="18.7109375" style="45" customWidth="1"/>
    <col min="15618" max="15619" width="16.7109375" style="45" customWidth="1"/>
    <col min="15620" max="15620" width="13.42578125" style="45" customWidth="1"/>
    <col min="15621" max="15621" width="15.5703125" style="45" customWidth="1"/>
    <col min="15622" max="15626" width="0" style="45" hidden="1" customWidth="1"/>
    <col min="15627" max="15627" width="15.28515625" style="45" customWidth="1"/>
    <col min="15628" max="15856" width="9.140625" style="45"/>
    <col min="15857" max="15857" width="40" style="45" customWidth="1"/>
    <col min="15858" max="15858" width="7.7109375" style="45" customWidth="1"/>
    <col min="15859" max="15862" width="0" style="45" hidden="1" customWidth="1"/>
    <col min="15863" max="15863" width="15.42578125" style="45" customWidth="1"/>
    <col min="15864" max="15864" width="17" style="45" customWidth="1"/>
    <col min="15865" max="15865" width="18" style="45" customWidth="1"/>
    <col min="15866" max="15872" width="0" style="45" hidden="1" customWidth="1"/>
    <col min="15873" max="15873" width="18.7109375" style="45" customWidth="1"/>
    <col min="15874" max="15875" width="16.7109375" style="45" customWidth="1"/>
    <col min="15876" max="15876" width="13.42578125" style="45" customWidth="1"/>
    <col min="15877" max="15877" width="15.5703125" style="45" customWidth="1"/>
    <col min="15878" max="15882" width="0" style="45" hidden="1" customWidth="1"/>
    <col min="15883" max="15883" width="15.28515625" style="45" customWidth="1"/>
    <col min="15884" max="16112" width="9.140625" style="45"/>
    <col min="16113" max="16113" width="40" style="45" customWidth="1"/>
    <col min="16114" max="16114" width="7.7109375" style="45" customWidth="1"/>
    <col min="16115" max="16118" width="0" style="45" hidden="1" customWidth="1"/>
    <col min="16119" max="16119" width="15.42578125" style="45" customWidth="1"/>
    <col min="16120" max="16120" width="17" style="45" customWidth="1"/>
    <col min="16121" max="16121" width="18" style="45" customWidth="1"/>
    <col min="16122" max="16128" width="0" style="45" hidden="1" customWidth="1"/>
    <col min="16129" max="16129" width="18.7109375" style="45" customWidth="1"/>
    <col min="16130" max="16131" width="16.7109375" style="45" customWidth="1"/>
    <col min="16132" max="16132" width="13.42578125" style="45" customWidth="1"/>
    <col min="16133" max="16133" width="15.5703125" style="45" customWidth="1"/>
    <col min="16134" max="16138" width="0" style="45" hidden="1" customWidth="1"/>
    <col min="16139" max="16139" width="15.28515625" style="45" customWidth="1"/>
    <col min="16140" max="16384" width="9.140625" style="45"/>
  </cols>
  <sheetData>
    <row r="1" spans="1:11" ht="15" customHeight="1" x14ac:dyDescent="0.25">
      <c r="A1" s="142"/>
      <c r="B1" s="143"/>
      <c r="C1" s="143"/>
      <c r="D1" s="143"/>
      <c r="E1" s="143"/>
      <c r="F1" s="43"/>
      <c r="G1" s="43"/>
      <c r="H1" s="43"/>
      <c r="I1" s="44"/>
      <c r="J1" s="43"/>
      <c r="K1" s="43"/>
    </row>
    <row r="2" spans="1:11" ht="15.2" customHeight="1" x14ac:dyDescent="0.25">
      <c r="A2" s="142"/>
      <c r="B2" s="143"/>
      <c r="C2" s="143"/>
      <c r="D2" s="143"/>
      <c r="E2" s="143"/>
      <c r="F2" s="43"/>
      <c r="G2" s="43"/>
      <c r="H2" s="43"/>
      <c r="I2" s="44"/>
      <c r="J2" s="43"/>
      <c r="K2" s="43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7.25" customHeight="1" x14ac:dyDescent="0.3">
      <c r="A5" s="148" t="s">
        <v>114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</row>
    <row r="6" spans="1:11" s="47" customFormat="1" ht="26.25" customHeight="1" x14ac:dyDescent="0.2">
      <c r="A6" s="136" t="s">
        <v>0</v>
      </c>
      <c r="B6" s="146" t="s">
        <v>1</v>
      </c>
      <c r="C6" s="134" t="s">
        <v>105</v>
      </c>
      <c r="D6" s="46" t="s">
        <v>111</v>
      </c>
      <c r="E6" s="156" t="s">
        <v>107</v>
      </c>
      <c r="F6" s="136">
        <v>2025</v>
      </c>
      <c r="G6" s="134" t="s">
        <v>112</v>
      </c>
      <c r="H6" s="134" t="s">
        <v>108</v>
      </c>
      <c r="I6" s="134" t="s">
        <v>2</v>
      </c>
      <c r="J6" s="136" t="s">
        <v>100</v>
      </c>
      <c r="K6" s="136" t="s">
        <v>109</v>
      </c>
    </row>
    <row r="7" spans="1:11" s="47" customFormat="1" ht="29.45" customHeight="1" x14ac:dyDescent="0.2">
      <c r="A7" s="137"/>
      <c r="B7" s="147"/>
      <c r="C7" s="135"/>
      <c r="D7" s="48" t="s">
        <v>3</v>
      </c>
      <c r="E7" s="157"/>
      <c r="F7" s="137"/>
      <c r="G7" s="135"/>
      <c r="H7" s="135"/>
      <c r="I7" s="135"/>
      <c r="J7" s="137"/>
      <c r="K7" s="137"/>
    </row>
    <row r="8" spans="1:11" ht="28.5" x14ac:dyDescent="0.25">
      <c r="A8" s="49" t="s">
        <v>4</v>
      </c>
      <c r="B8" s="50" t="s">
        <v>5</v>
      </c>
      <c r="C8" s="51">
        <f t="shared" ref="C8:H8" si="0">SUM(C9:C16)</f>
        <v>0</v>
      </c>
      <c r="D8" s="51">
        <f t="shared" si="0"/>
        <v>0</v>
      </c>
      <c r="E8" s="158">
        <f t="shared" si="0"/>
        <v>0</v>
      </c>
      <c r="F8" s="51">
        <f t="shared" si="0"/>
        <v>0</v>
      </c>
      <c r="G8" s="51">
        <f t="shared" si="0"/>
        <v>0</v>
      </c>
      <c r="H8" s="51">
        <f t="shared" si="0"/>
        <v>0</v>
      </c>
      <c r="I8" s="51">
        <f>F8/F57*100</f>
        <v>0</v>
      </c>
      <c r="J8" s="51">
        <f t="shared" ref="J8:K8" si="1">SUM(J9:J16)</f>
        <v>0</v>
      </c>
      <c r="K8" s="51">
        <f t="shared" si="1"/>
        <v>0</v>
      </c>
    </row>
    <row r="9" spans="1:11" ht="57.75" outlineLevel="1" x14ac:dyDescent="0.25">
      <c r="A9" s="52" t="s">
        <v>6</v>
      </c>
      <c r="B9" s="53" t="s">
        <v>7</v>
      </c>
      <c r="C9" s="54"/>
      <c r="D9" s="55"/>
      <c r="E9" s="165"/>
      <c r="F9" s="55"/>
      <c r="G9" s="54">
        <f>F9-C9</f>
        <v>0</v>
      </c>
      <c r="H9" s="54">
        <f>F9-E9</f>
        <v>0</v>
      </c>
      <c r="I9" s="56">
        <f>F9/F57*100</f>
        <v>0</v>
      </c>
      <c r="J9" s="55"/>
      <c r="K9" s="55"/>
    </row>
    <row r="10" spans="1:11" ht="86.25" outlineLevel="1" x14ac:dyDescent="0.25">
      <c r="A10" s="57" t="s">
        <v>8</v>
      </c>
      <c r="B10" s="53" t="s">
        <v>9</v>
      </c>
      <c r="C10" s="54"/>
      <c r="D10" s="55"/>
      <c r="E10" s="166"/>
      <c r="F10" s="54"/>
      <c r="G10" s="54">
        <f>F10-C10</f>
        <v>0</v>
      </c>
      <c r="H10" s="54">
        <f>F10-E10</f>
        <v>0</v>
      </c>
      <c r="I10" s="56">
        <f>F10/F57*100</f>
        <v>0</v>
      </c>
      <c r="J10" s="55"/>
      <c r="K10" s="55"/>
    </row>
    <row r="11" spans="1:11" ht="86.25" outlineLevel="1" x14ac:dyDescent="0.25">
      <c r="A11" s="58" t="s">
        <v>113</v>
      </c>
      <c r="B11" s="53" t="s">
        <v>10</v>
      </c>
      <c r="C11" s="54"/>
      <c r="D11" s="55"/>
      <c r="E11" s="167"/>
      <c r="F11" s="55"/>
      <c r="G11" s="54">
        <f>F11-C11</f>
        <v>0</v>
      </c>
      <c r="H11" s="54">
        <f>F11-E11</f>
        <v>0</v>
      </c>
      <c r="I11" s="56">
        <f>F11/F57*100</f>
        <v>0</v>
      </c>
      <c r="J11" s="55"/>
      <c r="K11" s="55"/>
    </row>
    <row r="12" spans="1:11" ht="15.75" outlineLevel="1" x14ac:dyDescent="0.25">
      <c r="A12" s="57" t="s">
        <v>11</v>
      </c>
      <c r="B12" s="53" t="s">
        <v>12</v>
      </c>
      <c r="C12" s="54"/>
      <c r="D12" s="55"/>
      <c r="E12" s="167"/>
      <c r="F12" s="55"/>
      <c r="G12" s="54">
        <f>F12-C12</f>
        <v>0</v>
      </c>
      <c r="H12" s="54">
        <f>F12-E12</f>
        <v>0</v>
      </c>
      <c r="I12" s="56">
        <f>F12/F57*100</f>
        <v>0</v>
      </c>
      <c r="J12" s="55"/>
      <c r="K12" s="59"/>
    </row>
    <row r="13" spans="1:11" ht="72" outlineLevel="1" x14ac:dyDescent="0.25">
      <c r="A13" s="57" t="s">
        <v>13</v>
      </c>
      <c r="B13" s="53" t="s">
        <v>14</v>
      </c>
      <c r="C13" s="81"/>
      <c r="D13" s="82"/>
      <c r="E13" s="174"/>
      <c r="F13" s="82"/>
      <c r="G13" s="81">
        <f>F13-C13</f>
        <v>0</v>
      </c>
      <c r="H13" s="81">
        <f>F13-E13</f>
        <v>0</v>
      </c>
      <c r="I13" s="83">
        <f>F13/F57*100</f>
        <v>0</v>
      </c>
      <c r="J13" s="82"/>
      <c r="K13" s="82"/>
    </row>
    <row r="14" spans="1:11" s="4" customFormat="1" ht="31.5" outlineLevel="1" x14ac:dyDescent="0.25">
      <c r="A14" s="16" t="s">
        <v>101</v>
      </c>
      <c r="B14" s="12" t="s">
        <v>102</v>
      </c>
      <c r="C14" s="34"/>
      <c r="D14" s="34"/>
      <c r="E14" s="184"/>
      <c r="F14" s="86"/>
      <c r="G14" s="86"/>
      <c r="H14" s="86"/>
      <c r="I14" s="86"/>
      <c r="J14" s="86"/>
      <c r="K14" s="86"/>
    </row>
    <row r="15" spans="1:11" outlineLevel="1" x14ac:dyDescent="0.25">
      <c r="A15" s="57" t="s">
        <v>15</v>
      </c>
      <c r="B15" s="53" t="s">
        <v>16</v>
      </c>
      <c r="C15" s="84"/>
      <c r="D15" s="85"/>
      <c r="E15" s="176"/>
      <c r="F15" s="85"/>
      <c r="G15" s="84">
        <f>F15-C15</f>
        <v>0</v>
      </c>
      <c r="H15" s="84">
        <f>F15-E15</f>
        <v>0</v>
      </c>
      <c r="I15" s="84">
        <f>F15/F57*100</f>
        <v>0</v>
      </c>
      <c r="J15" s="85"/>
      <c r="K15" s="85"/>
    </row>
    <row r="16" spans="1:11" ht="21.75" customHeight="1" outlineLevel="1" x14ac:dyDescent="0.25">
      <c r="A16" s="57" t="s">
        <v>17</v>
      </c>
      <c r="B16" s="53" t="s">
        <v>18</v>
      </c>
      <c r="C16" s="54"/>
      <c r="D16" s="55"/>
      <c r="E16" s="167"/>
      <c r="F16" s="55"/>
      <c r="G16" s="54">
        <f>F16-C16</f>
        <v>0</v>
      </c>
      <c r="H16" s="54">
        <f>F16-E16</f>
        <v>0</v>
      </c>
      <c r="I16" s="54">
        <f>F16/F57*100</f>
        <v>0</v>
      </c>
      <c r="J16" s="55"/>
      <c r="K16" s="55"/>
    </row>
    <row r="17" spans="1:11" x14ac:dyDescent="0.25">
      <c r="A17" s="49" t="s">
        <v>19</v>
      </c>
      <c r="B17" s="60" t="s">
        <v>20</v>
      </c>
      <c r="C17" s="51">
        <f>C18</f>
        <v>0</v>
      </c>
      <c r="D17" s="51">
        <f t="shared" ref="D17:K17" si="2">D18</f>
        <v>0</v>
      </c>
      <c r="E17" s="158">
        <f t="shared" si="2"/>
        <v>0</v>
      </c>
      <c r="F17" s="51">
        <f t="shared" si="2"/>
        <v>0</v>
      </c>
      <c r="G17" s="51">
        <f t="shared" si="2"/>
        <v>0</v>
      </c>
      <c r="H17" s="51">
        <f t="shared" si="2"/>
        <v>0</v>
      </c>
      <c r="I17" s="51">
        <f t="shared" si="2"/>
        <v>0</v>
      </c>
      <c r="J17" s="51">
        <f t="shared" si="2"/>
        <v>0</v>
      </c>
      <c r="K17" s="51">
        <f t="shared" si="2"/>
        <v>0</v>
      </c>
    </row>
    <row r="18" spans="1:11" ht="28.5" outlineLevel="1" x14ac:dyDescent="0.25">
      <c r="A18" s="61" t="s">
        <v>21</v>
      </c>
      <c r="B18" s="53" t="s">
        <v>22</v>
      </c>
      <c r="C18" s="54"/>
      <c r="D18" s="55"/>
      <c r="E18" s="167"/>
      <c r="F18" s="55"/>
      <c r="G18" s="54">
        <f>F18-C18</f>
        <v>0</v>
      </c>
      <c r="H18" s="54">
        <f>F18-E18</f>
        <v>0</v>
      </c>
      <c r="I18" s="54">
        <f>F18/F57*100</f>
        <v>0</v>
      </c>
      <c r="J18" s="55"/>
      <c r="K18" s="55"/>
    </row>
    <row r="19" spans="1:11" ht="57" x14ac:dyDescent="0.25">
      <c r="A19" s="49" t="s">
        <v>23</v>
      </c>
      <c r="B19" s="60" t="s">
        <v>24</v>
      </c>
      <c r="C19" s="96">
        <f>SUM(C20:C22)</f>
        <v>0</v>
      </c>
      <c r="D19" s="96">
        <f t="shared" ref="D19:F19" si="3">SUM(D20:D22)</f>
        <v>0</v>
      </c>
      <c r="E19" s="181">
        <f t="shared" si="3"/>
        <v>0</v>
      </c>
      <c r="F19" s="96">
        <f t="shared" si="3"/>
        <v>0</v>
      </c>
      <c r="G19" s="96">
        <f>F19-C19</f>
        <v>0</v>
      </c>
      <c r="H19" s="96">
        <f>F19-E19</f>
        <v>0</v>
      </c>
      <c r="I19" s="96">
        <f>F19/F57*100</f>
        <v>0</v>
      </c>
      <c r="J19" s="96">
        <f t="shared" ref="J19" si="4">SUM(J20:J22)</f>
        <v>0</v>
      </c>
      <c r="K19" s="96">
        <f t="shared" ref="K19" si="5">SUM(K20:K22)</f>
        <v>0</v>
      </c>
    </row>
    <row r="20" spans="1:11" s="4" customFormat="1" ht="21" customHeight="1" outlineLevel="1" x14ac:dyDescent="0.25">
      <c r="A20" s="19" t="s">
        <v>25</v>
      </c>
      <c r="B20" s="94" t="s">
        <v>26</v>
      </c>
      <c r="C20" s="34"/>
      <c r="D20" s="34"/>
      <c r="E20" s="185"/>
      <c r="F20" s="86"/>
      <c r="G20" s="86"/>
      <c r="H20" s="86"/>
      <c r="I20" s="86"/>
      <c r="J20" s="86"/>
      <c r="K20" s="86"/>
    </row>
    <row r="21" spans="1:11" s="4" customFormat="1" ht="60.75" customHeight="1" outlineLevel="1" x14ac:dyDescent="0.25">
      <c r="A21" s="19" t="s">
        <v>27</v>
      </c>
      <c r="B21" s="95" t="s">
        <v>28</v>
      </c>
      <c r="C21" s="34"/>
      <c r="D21" s="34"/>
      <c r="E21" s="185"/>
      <c r="F21" s="86"/>
      <c r="G21" s="86"/>
      <c r="H21" s="86"/>
      <c r="I21" s="86"/>
      <c r="J21" s="86"/>
      <c r="K21" s="86"/>
    </row>
    <row r="22" spans="1:11" s="4" customFormat="1" ht="49.5" customHeight="1" outlineLevel="1" x14ac:dyDescent="0.25">
      <c r="A22" s="19" t="s">
        <v>29</v>
      </c>
      <c r="B22" s="95" t="s">
        <v>30</v>
      </c>
      <c r="C22" s="34"/>
      <c r="D22" s="34"/>
      <c r="E22" s="185"/>
      <c r="F22" s="86"/>
      <c r="G22" s="86"/>
      <c r="H22" s="86"/>
      <c r="I22" s="86"/>
      <c r="J22" s="86"/>
      <c r="K22" s="86"/>
    </row>
    <row r="23" spans="1:11" x14ac:dyDescent="0.25">
      <c r="A23" s="49" t="s">
        <v>31</v>
      </c>
      <c r="B23" s="60" t="s">
        <v>32</v>
      </c>
      <c r="C23" s="51">
        <f t="shared" ref="C23:F23" si="6">SUM(C24:C28)</f>
        <v>0</v>
      </c>
      <c r="D23" s="51">
        <f t="shared" si="6"/>
        <v>0</v>
      </c>
      <c r="E23" s="158">
        <f t="shared" si="6"/>
        <v>0</v>
      </c>
      <c r="F23" s="51">
        <f t="shared" si="6"/>
        <v>0</v>
      </c>
      <c r="G23" s="51">
        <f t="shared" ref="G23:G33" si="7">F23-C23</f>
        <v>0</v>
      </c>
      <c r="H23" s="51">
        <f t="shared" ref="H23:H33" si="8">F23-E23</f>
        <v>0</v>
      </c>
      <c r="I23" s="51">
        <f>F23/F57*100</f>
        <v>0</v>
      </c>
      <c r="J23" s="51">
        <f t="shared" ref="J23:K23" si="9">SUM(J24:J28)</f>
        <v>0</v>
      </c>
      <c r="K23" s="51">
        <f t="shared" si="9"/>
        <v>0</v>
      </c>
    </row>
    <row r="24" spans="1:11" outlineLevel="1" x14ac:dyDescent="0.25">
      <c r="A24" s="57" t="s">
        <v>33</v>
      </c>
      <c r="B24" s="53" t="s">
        <v>34</v>
      </c>
      <c r="C24" s="54"/>
      <c r="D24" s="55"/>
      <c r="E24" s="167"/>
      <c r="F24" s="54"/>
      <c r="G24" s="54">
        <f t="shared" si="7"/>
        <v>0</v>
      </c>
      <c r="H24" s="54">
        <f t="shared" si="8"/>
        <v>0</v>
      </c>
      <c r="I24" s="54">
        <f>F24/F57*100</f>
        <v>0</v>
      </c>
      <c r="J24" s="54"/>
      <c r="K24" s="54"/>
    </row>
    <row r="25" spans="1:11" outlineLevel="1" x14ac:dyDescent="0.25">
      <c r="A25" s="57" t="s">
        <v>35</v>
      </c>
      <c r="B25" s="53" t="s">
        <v>36</v>
      </c>
      <c r="C25" s="54"/>
      <c r="D25" s="55"/>
      <c r="E25" s="167"/>
      <c r="F25" s="54"/>
      <c r="G25" s="54">
        <f t="shared" si="7"/>
        <v>0</v>
      </c>
      <c r="H25" s="54">
        <f t="shared" si="8"/>
        <v>0</v>
      </c>
      <c r="I25" s="54">
        <f>F25/F57*100</f>
        <v>0</v>
      </c>
      <c r="J25" s="54"/>
      <c r="K25" s="54"/>
    </row>
    <row r="26" spans="1:11" outlineLevel="1" x14ac:dyDescent="0.25">
      <c r="A26" s="57" t="s">
        <v>37</v>
      </c>
      <c r="B26" s="53" t="s">
        <v>38</v>
      </c>
      <c r="C26" s="54"/>
      <c r="D26" s="55"/>
      <c r="E26" s="167"/>
      <c r="F26" s="55"/>
      <c r="G26" s="54">
        <f t="shared" si="7"/>
        <v>0</v>
      </c>
      <c r="H26" s="54">
        <f t="shared" si="8"/>
        <v>0</v>
      </c>
      <c r="I26" s="54">
        <f>F26/F57*100</f>
        <v>0</v>
      </c>
      <c r="J26" s="55"/>
      <c r="K26" s="55"/>
    </row>
    <row r="27" spans="1:11" ht="29.25" outlineLevel="1" x14ac:dyDescent="0.25">
      <c r="A27" s="57" t="s">
        <v>39</v>
      </c>
      <c r="B27" s="53" t="s">
        <v>40</v>
      </c>
      <c r="C27" s="54"/>
      <c r="D27" s="55"/>
      <c r="E27" s="167"/>
      <c r="F27" s="55"/>
      <c r="G27" s="54">
        <f t="shared" si="7"/>
        <v>0</v>
      </c>
      <c r="H27" s="54">
        <f t="shared" si="8"/>
        <v>0</v>
      </c>
      <c r="I27" s="54">
        <f>F27/F57*100</f>
        <v>0</v>
      </c>
      <c r="J27" s="55"/>
      <c r="K27" s="55"/>
    </row>
    <row r="28" spans="1:11" ht="29.25" outlineLevel="1" x14ac:dyDescent="0.25">
      <c r="A28" s="57" t="s">
        <v>41</v>
      </c>
      <c r="B28" s="53" t="s">
        <v>42</v>
      </c>
      <c r="C28" s="54"/>
      <c r="D28" s="55"/>
      <c r="E28" s="167"/>
      <c r="F28" s="55"/>
      <c r="G28" s="54">
        <f t="shared" si="7"/>
        <v>0</v>
      </c>
      <c r="H28" s="54">
        <f t="shared" si="8"/>
        <v>0</v>
      </c>
      <c r="I28" s="54">
        <f>F28/F57*100</f>
        <v>0</v>
      </c>
      <c r="J28" s="55"/>
      <c r="K28" s="55"/>
    </row>
    <row r="29" spans="1:11" ht="28.5" x14ac:dyDescent="0.25">
      <c r="A29" s="49" t="s">
        <v>43</v>
      </c>
      <c r="B29" s="60" t="s">
        <v>44</v>
      </c>
      <c r="C29" s="51">
        <f>SUM(C30:C33)</f>
        <v>0</v>
      </c>
      <c r="D29" s="51">
        <f t="shared" ref="D29:K29" si="10">SUM(D30:D33)</f>
        <v>0</v>
      </c>
      <c r="E29" s="158">
        <f t="shared" si="10"/>
        <v>0</v>
      </c>
      <c r="F29" s="51">
        <f t="shared" si="10"/>
        <v>0</v>
      </c>
      <c r="G29" s="51">
        <f t="shared" si="7"/>
        <v>0</v>
      </c>
      <c r="H29" s="51">
        <f t="shared" si="8"/>
        <v>0</v>
      </c>
      <c r="I29" s="51">
        <f>F29/F57*100</f>
        <v>0</v>
      </c>
      <c r="J29" s="51">
        <f t="shared" si="10"/>
        <v>0</v>
      </c>
      <c r="K29" s="51">
        <f t="shared" si="10"/>
        <v>0</v>
      </c>
    </row>
    <row r="30" spans="1:11" outlineLevel="1" x14ac:dyDescent="0.25">
      <c r="A30" s="57" t="s">
        <v>45</v>
      </c>
      <c r="B30" s="53" t="s">
        <v>46</v>
      </c>
      <c r="C30" s="54"/>
      <c r="D30" s="55"/>
      <c r="E30" s="167"/>
      <c r="F30" s="55"/>
      <c r="G30" s="54">
        <f t="shared" si="7"/>
        <v>0</v>
      </c>
      <c r="H30" s="54">
        <f t="shared" si="8"/>
        <v>0</v>
      </c>
      <c r="I30" s="54">
        <f>F30/F57*100</f>
        <v>0</v>
      </c>
      <c r="J30" s="54"/>
      <c r="K30" s="54"/>
    </row>
    <row r="31" spans="1:11" outlineLevel="1" x14ac:dyDescent="0.25">
      <c r="A31" s="57" t="s">
        <v>47</v>
      </c>
      <c r="B31" s="53" t="s">
        <v>48</v>
      </c>
      <c r="C31" s="54"/>
      <c r="D31" s="55"/>
      <c r="E31" s="167"/>
      <c r="F31" s="55"/>
      <c r="G31" s="54">
        <f t="shared" si="7"/>
        <v>0</v>
      </c>
      <c r="H31" s="54">
        <f t="shared" si="8"/>
        <v>0</v>
      </c>
      <c r="I31" s="54">
        <f>F31/F57*100</f>
        <v>0</v>
      </c>
      <c r="J31" s="54"/>
      <c r="K31" s="54"/>
    </row>
    <row r="32" spans="1:11" outlineLevel="1" x14ac:dyDescent="0.25">
      <c r="A32" s="57" t="s">
        <v>49</v>
      </c>
      <c r="B32" s="53" t="s">
        <v>50</v>
      </c>
      <c r="C32" s="54"/>
      <c r="D32" s="55"/>
      <c r="E32" s="167"/>
      <c r="F32" s="55"/>
      <c r="G32" s="54">
        <f t="shared" si="7"/>
        <v>0</v>
      </c>
      <c r="H32" s="54">
        <f t="shared" si="8"/>
        <v>0</v>
      </c>
      <c r="I32" s="54">
        <f>F32/F57*100</f>
        <v>0</v>
      </c>
      <c r="J32" s="55"/>
      <c r="K32" s="55"/>
    </row>
    <row r="33" spans="1:11" ht="29.25" outlineLevel="1" x14ac:dyDescent="0.25">
      <c r="A33" s="57" t="s">
        <v>51</v>
      </c>
      <c r="B33" s="53" t="s">
        <v>52</v>
      </c>
      <c r="C33" s="54"/>
      <c r="D33" s="55"/>
      <c r="E33" s="167"/>
      <c r="F33" s="55"/>
      <c r="G33" s="54">
        <f t="shared" si="7"/>
        <v>0</v>
      </c>
      <c r="H33" s="54">
        <f t="shared" si="8"/>
        <v>0</v>
      </c>
      <c r="I33" s="54">
        <f>F33/F57*100</f>
        <v>0</v>
      </c>
      <c r="J33" s="55"/>
      <c r="K33" s="55"/>
    </row>
    <row r="34" spans="1:11" s="4" customFormat="1" ht="31.5" x14ac:dyDescent="0.25">
      <c r="A34" s="21" t="s">
        <v>53</v>
      </c>
      <c r="B34" s="17" t="s">
        <v>54</v>
      </c>
      <c r="C34" s="33">
        <f>C35</f>
        <v>0</v>
      </c>
      <c r="D34" s="33">
        <f t="shared" ref="D34:H34" si="11">D35</f>
        <v>0</v>
      </c>
      <c r="E34" s="10">
        <f t="shared" si="11"/>
        <v>0</v>
      </c>
      <c r="F34" s="33">
        <f t="shared" si="11"/>
        <v>0</v>
      </c>
      <c r="G34" s="33">
        <f t="shared" si="11"/>
        <v>0</v>
      </c>
      <c r="H34" s="33">
        <f t="shared" si="11"/>
        <v>0</v>
      </c>
      <c r="I34" s="33" t="e">
        <f>F34/F56*100</f>
        <v>#DIV/0!</v>
      </c>
      <c r="J34" s="37">
        <f t="shared" ref="J34:K34" si="12">J35</f>
        <v>0</v>
      </c>
      <c r="K34" s="37">
        <f t="shared" si="12"/>
        <v>0</v>
      </c>
    </row>
    <row r="35" spans="1:11" s="4" customFormat="1" ht="31.5" outlineLevel="1" x14ac:dyDescent="0.25">
      <c r="A35" s="22" t="s">
        <v>55</v>
      </c>
      <c r="B35" s="12" t="s">
        <v>56</v>
      </c>
      <c r="C35" s="32"/>
      <c r="D35" s="14"/>
      <c r="E35" s="177"/>
      <c r="F35" s="14"/>
      <c r="G35" s="32">
        <f t="shared" ref="G35" si="13">F35-C35</f>
        <v>0</v>
      </c>
      <c r="H35" s="32">
        <f t="shared" ref="H35" si="14">F35-E35</f>
        <v>0</v>
      </c>
      <c r="I35" s="42" t="e">
        <f>F35/F56*100</f>
        <v>#DIV/0!</v>
      </c>
      <c r="J35" s="34"/>
      <c r="K35" s="34"/>
    </row>
    <row r="36" spans="1:11" x14ac:dyDescent="0.25">
      <c r="A36" s="49" t="s">
        <v>57</v>
      </c>
      <c r="B36" s="60" t="s">
        <v>58</v>
      </c>
      <c r="C36" s="51">
        <f>SUM(C37:C41)</f>
        <v>557991</v>
      </c>
      <c r="D36" s="51">
        <f>SUM(D37:D41)</f>
        <v>558000</v>
      </c>
      <c r="E36" s="158">
        <f>SUM(E37:E41)</f>
        <v>557993.69999999995</v>
      </c>
      <c r="F36" s="51">
        <f>SUM(F37:F41)</f>
        <v>612000</v>
      </c>
      <c r="G36" s="51">
        <f t="shared" ref="G36:G56" si="15">F36-C36</f>
        <v>54009</v>
      </c>
      <c r="H36" s="51">
        <f t="shared" ref="H36:H56" si="16">F36-E36</f>
        <v>54006.300000000047</v>
      </c>
      <c r="I36" s="51">
        <f>F36/F57*100</f>
        <v>0.13218852896917788</v>
      </c>
      <c r="J36" s="51">
        <f>SUM(J37:J41)</f>
        <v>612000</v>
      </c>
      <c r="K36" s="51">
        <f>SUM(K37:K41)</f>
        <v>612000</v>
      </c>
    </row>
    <row r="37" spans="1:11" outlineLevel="1" x14ac:dyDescent="0.25">
      <c r="A37" s="57" t="s">
        <v>59</v>
      </c>
      <c r="B37" s="53" t="s">
        <v>60</v>
      </c>
      <c r="C37" s="54"/>
      <c r="D37" s="55"/>
      <c r="E37" s="167"/>
      <c r="F37" s="55"/>
      <c r="G37" s="54">
        <f t="shared" si="15"/>
        <v>0</v>
      </c>
      <c r="H37" s="54">
        <f t="shared" si="16"/>
        <v>0</v>
      </c>
      <c r="I37" s="54">
        <f>F37/F57*100</f>
        <v>0</v>
      </c>
      <c r="J37" s="55"/>
      <c r="K37" s="55"/>
    </row>
    <row r="38" spans="1:11" outlineLevel="1" x14ac:dyDescent="0.25">
      <c r="A38" s="57" t="s">
        <v>61</v>
      </c>
      <c r="B38" s="53" t="s">
        <v>62</v>
      </c>
      <c r="C38" s="54"/>
      <c r="D38" s="55"/>
      <c r="E38" s="167"/>
      <c r="F38" s="55"/>
      <c r="G38" s="54">
        <f t="shared" si="15"/>
        <v>0</v>
      </c>
      <c r="H38" s="54">
        <f t="shared" si="16"/>
        <v>0</v>
      </c>
      <c r="I38" s="54">
        <f>F38/F57*100</f>
        <v>0</v>
      </c>
      <c r="J38" s="55"/>
      <c r="K38" s="55"/>
    </row>
    <row r="39" spans="1:11" outlineLevel="1" x14ac:dyDescent="0.25">
      <c r="A39" s="57" t="s">
        <v>63</v>
      </c>
      <c r="B39" s="53" t="s">
        <v>64</v>
      </c>
      <c r="C39" s="54"/>
      <c r="D39" s="55"/>
      <c r="E39" s="167"/>
      <c r="F39" s="55"/>
      <c r="G39" s="54">
        <f t="shared" si="15"/>
        <v>0</v>
      </c>
      <c r="H39" s="54">
        <f t="shared" si="16"/>
        <v>0</v>
      </c>
      <c r="I39" s="54">
        <f>F39/F57*100</f>
        <v>0</v>
      </c>
      <c r="J39" s="55"/>
      <c r="K39" s="55"/>
    </row>
    <row r="40" spans="1:11" outlineLevel="1" x14ac:dyDescent="0.25">
      <c r="A40" s="57" t="s">
        <v>65</v>
      </c>
      <c r="B40" s="53" t="s">
        <v>66</v>
      </c>
      <c r="C40" s="54"/>
      <c r="D40" s="55"/>
      <c r="E40" s="167"/>
      <c r="F40" s="55"/>
      <c r="G40" s="54">
        <f t="shared" si="15"/>
        <v>0</v>
      </c>
      <c r="H40" s="54">
        <f t="shared" si="16"/>
        <v>0</v>
      </c>
      <c r="I40" s="54">
        <f>F40/F57*100</f>
        <v>0</v>
      </c>
      <c r="J40" s="55"/>
      <c r="K40" s="55"/>
    </row>
    <row r="41" spans="1:11" ht="29.25" outlineLevel="1" x14ac:dyDescent="0.25">
      <c r="A41" s="57" t="s">
        <v>67</v>
      </c>
      <c r="B41" s="53" t="s">
        <v>68</v>
      </c>
      <c r="C41" s="54">
        <v>557991</v>
      </c>
      <c r="D41" s="55">
        <v>558000</v>
      </c>
      <c r="E41" s="167">
        <v>557993.69999999995</v>
      </c>
      <c r="F41" s="55">
        <v>612000</v>
      </c>
      <c r="G41" s="54">
        <f t="shared" si="15"/>
        <v>54009</v>
      </c>
      <c r="H41" s="54">
        <f t="shared" si="16"/>
        <v>54006.300000000047</v>
      </c>
      <c r="I41" s="54">
        <f>F41/F57*100</f>
        <v>0.13218852896917788</v>
      </c>
      <c r="J41" s="55">
        <v>612000</v>
      </c>
      <c r="K41" s="55">
        <v>612000</v>
      </c>
    </row>
    <row r="42" spans="1:11" ht="28.5" x14ac:dyDescent="0.25">
      <c r="A42" s="49" t="s">
        <v>69</v>
      </c>
      <c r="B42" s="60" t="s">
        <v>70</v>
      </c>
      <c r="C42" s="51">
        <f>SUM(C43:C44)</f>
        <v>0</v>
      </c>
      <c r="D42" s="51">
        <f t="shared" ref="D42:K42" si="17">SUM(D43:D44)</f>
        <v>0</v>
      </c>
      <c r="E42" s="158">
        <f t="shared" si="17"/>
        <v>0</v>
      </c>
      <c r="F42" s="51">
        <f t="shared" si="17"/>
        <v>0</v>
      </c>
      <c r="G42" s="51">
        <f t="shared" si="15"/>
        <v>0</v>
      </c>
      <c r="H42" s="51">
        <f t="shared" si="16"/>
        <v>0</v>
      </c>
      <c r="I42" s="51">
        <f>F42/F57*100</f>
        <v>0</v>
      </c>
      <c r="J42" s="51">
        <f t="shared" si="17"/>
        <v>0</v>
      </c>
      <c r="K42" s="51">
        <f t="shared" si="17"/>
        <v>0</v>
      </c>
    </row>
    <row r="43" spans="1:11" outlineLevel="1" x14ac:dyDescent="0.25">
      <c r="A43" s="62" t="s">
        <v>71</v>
      </c>
      <c r="B43" s="53" t="s">
        <v>72</v>
      </c>
      <c r="C43" s="54"/>
      <c r="D43" s="55"/>
      <c r="E43" s="167"/>
      <c r="F43" s="55"/>
      <c r="G43" s="54">
        <f t="shared" si="15"/>
        <v>0</v>
      </c>
      <c r="H43" s="54">
        <f t="shared" si="16"/>
        <v>0</v>
      </c>
      <c r="I43" s="54">
        <f>F43/F57*100</f>
        <v>0</v>
      </c>
      <c r="J43" s="55"/>
      <c r="K43" s="55"/>
    </row>
    <row r="44" spans="1:11" ht="28.5" outlineLevel="1" x14ac:dyDescent="0.25">
      <c r="A44" s="62" t="s">
        <v>73</v>
      </c>
      <c r="B44" s="53" t="s">
        <v>74</v>
      </c>
      <c r="C44" s="54"/>
      <c r="D44" s="55"/>
      <c r="E44" s="167"/>
      <c r="F44" s="55"/>
      <c r="G44" s="54">
        <f t="shared" si="15"/>
        <v>0</v>
      </c>
      <c r="H44" s="54">
        <f t="shared" si="16"/>
        <v>0</v>
      </c>
      <c r="I44" s="54">
        <f>F44/F57*100</f>
        <v>0</v>
      </c>
      <c r="J44" s="55"/>
      <c r="K44" s="55"/>
    </row>
    <row r="45" spans="1:11" x14ac:dyDescent="0.25">
      <c r="A45" s="49" t="s">
        <v>75</v>
      </c>
      <c r="B45" s="60" t="s">
        <v>76</v>
      </c>
      <c r="C45" s="51">
        <f>SUM(C46:C49)</f>
        <v>0</v>
      </c>
      <c r="D45" s="51">
        <f t="shared" ref="D45:K45" si="18">SUM(D46:D49)</f>
        <v>0</v>
      </c>
      <c r="E45" s="158">
        <f t="shared" si="18"/>
        <v>0</v>
      </c>
      <c r="F45" s="51">
        <f t="shared" si="18"/>
        <v>0</v>
      </c>
      <c r="G45" s="51">
        <f t="shared" si="15"/>
        <v>0</v>
      </c>
      <c r="H45" s="51">
        <f t="shared" si="16"/>
        <v>0</v>
      </c>
      <c r="I45" s="51">
        <f>F45/F57*100</f>
        <v>0</v>
      </c>
      <c r="J45" s="51">
        <f t="shared" si="18"/>
        <v>0</v>
      </c>
      <c r="K45" s="51">
        <f t="shared" si="18"/>
        <v>0</v>
      </c>
    </row>
    <row r="46" spans="1:11" outlineLevel="1" x14ac:dyDescent="0.25">
      <c r="A46" s="62" t="s">
        <v>77</v>
      </c>
      <c r="B46" s="53" t="s">
        <v>78</v>
      </c>
      <c r="C46" s="54"/>
      <c r="D46" s="55"/>
      <c r="E46" s="167"/>
      <c r="F46" s="55"/>
      <c r="G46" s="54">
        <f t="shared" si="15"/>
        <v>0</v>
      </c>
      <c r="H46" s="54">
        <f t="shared" si="16"/>
        <v>0</v>
      </c>
      <c r="I46" s="54">
        <f>F46/F57*100</f>
        <v>0</v>
      </c>
      <c r="J46" s="55"/>
      <c r="K46" s="55"/>
    </row>
    <row r="47" spans="1:11" outlineLevel="1" x14ac:dyDescent="0.25">
      <c r="A47" s="62" t="s">
        <v>79</v>
      </c>
      <c r="B47" s="53" t="s">
        <v>80</v>
      </c>
      <c r="C47" s="54"/>
      <c r="D47" s="55"/>
      <c r="E47" s="167"/>
      <c r="F47" s="55"/>
      <c r="G47" s="54">
        <f t="shared" si="15"/>
        <v>0</v>
      </c>
      <c r="H47" s="54">
        <f t="shared" si="16"/>
        <v>0</v>
      </c>
      <c r="I47" s="54">
        <f>F47/F57*100</f>
        <v>0</v>
      </c>
      <c r="J47" s="55"/>
      <c r="K47" s="55"/>
    </row>
    <row r="48" spans="1:11" outlineLevel="1" x14ac:dyDescent="0.25">
      <c r="A48" s="62" t="s">
        <v>81</v>
      </c>
      <c r="B48" s="53" t="s">
        <v>82</v>
      </c>
      <c r="C48" s="54"/>
      <c r="D48" s="55"/>
      <c r="E48" s="166"/>
      <c r="F48" s="55"/>
      <c r="G48" s="54">
        <f t="shared" si="15"/>
        <v>0</v>
      </c>
      <c r="H48" s="54">
        <f t="shared" si="16"/>
        <v>0</v>
      </c>
      <c r="I48" s="54">
        <f>F48/F57*100</f>
        <v>0</v>
      </c>
      <c r="J48" s="55"/>
      <c r="K48" s="55"/>
    </row>
    <row r="49" spans="1:11" ht="28.5" outlineLevel="1" x14ac:dyDescent="0.25">
      <c r="A49" s="62" t="s">
        <v>83</v>
      </c>
      <c r="B49" s="53" t="s">
        <v>84</v>
      </c>
      <c r="C49" s="54"/>
      <c r="D49" s="55"/>
      <c r="E49" s="166"/>
      <c r="F49" s="55"/>
      <c r="G49" s="54">
        <f t="shared" si="15"/>
        <v>0</v>
      </c>
      <c r="H49" s="54">
        <f t="shared" si="16"/>
        <v>0</v>
      </c>
      <c r="I49" s="54">
        <f>F49/F57*100</f>
        <v>0</v>
      </c>
      <c r="J49" s="55"/>
      <c r="K49" s="55"/>
    </row>
    <row r="50" spans="1:11" x14ac:dyDescent="0.25">
      <c r="A50" s="49" t="s">
        <v>85</v>
      </c>
      <c r="B50" s="60" t="s">
        <v>86</v>
      </c>
      <c r="C50" s="51">
        <f>C51+C52+C53+C54</f>
        <v>390679213.63</v>
      </c>
      <c r="D50" s="51">
        <f t="shared" ref="D50:F50" si="19">SUM(D51:D54)</f>
        <v>398368522.60000002</v>
      </c>
      <c r="E50" s="158">
        <f t="shared" si="19"/>
        <v>420449086.22999996</v>
      </c>
      <c r="F50" s="51">
        <f t="shared" si="19"/>
        <v>462363119.53000003</v>
      </c>
      <c r="G50" s="51">
        <f t="shared" si="15"/>
        <v>71683905.900000036</v>
      </c>
      <c r="H50" s="51">
        <f t="shared" si="16"/>
        <v>41914033.300000072</v>
      </c>
      <c r="I50" s="51">
        <f>F50/F57*100</f>
        <v>99.867811471030819</v>
      </c>
      <c r="J50" s="51">
        <f t="shared" ref="J50:K50" si="20">SUM(J51:J54)</f>
        <v>446881505.82000005</v>
      </c>
      <c r="K50" s="51">
        <f t="shared" si="20"/>
        <v>447296899.05000001</v>
      </c>
    </row>
    <row r="51" spans="1:11" x14ac:dyDescent="0.25">
      <c r="A51" s="57" t="s">
        <v>87</v>
      </c>
      <c r="B51" s="53" t="s">
        <v>88</v>
      </c>
      <c r="C51" s="78">
        <v>165775162.28</v>
      </c>
      <c r="D51" s="54">
        <v>105660541.17</v>
      </c>
      <c r="E51" s="166">
        <v>119594563.47</v>
      </c>
      <c r="F51" s="55">
        <v>155001530.62</v>
      </c>
      <c r="G51" s="54">
        <f t="shared" si="15"/>
        <v>-10773631.659999996</v>
      </c>
      <c r="H51" s="54">
        <f t="shared" si="16"/>
        <v>35406967.150000006</v>
      </c>
      <c r="I51" s="54">
        <f>F51/F57*100</f>
        <v>33.479451504295398</v>
      </c>
      <c r="J51" s="68">
        <v>144891674.71000001</v>
      </c>
      <c r="K51" s="55">
        <v>145029273.16</v>
      </c>
    </row>
    <row r="52" spans="1:11" x14ac:dyDescent="0.25">
      <c r="A52" s="57" t="s">
        <v>89</v>
      </c>
      <c r="B52" s="53" t="s">
        <v>90</v>
      </c>
      <c r="C52" s="78">
        <v>1463690</v>
      </c>
      <c r="D52" s="54">
        <v>1295840</v>
      </c>
      <c r="E52" s="166">
        <v>1295840</v>
      </c>
      <c r="F52" s="55">
        <v>1622500</v>
      </c>
      <c r="G52" s="54">
        <f t="shared" si="15"/>
        <v>158810</v>
      </c>
      <c r="H52" s="54">
        <f t="shared" si="16"/>
        <v>326660</v>
      </c>
      <c r="I52" s="54">
        <f>F52/F57*100</f>
        <v>0.35045079779818811</v>
      </c>
      <c r="J52" s="55">
        <v>1000000</v>
      </c>
      <c r="K52" s="55">
        <v>500000</v>
      </c>
    </row>
    <row r="53" spans="1:11" x14ac:dyDescent="0.25">
      <c r="A53" s="57" t="s">
        <v>91</v>
      </c>
      <c r="B53" s="53" t="s">
        <v>92</v>
      </c>
      <c r="C53" s="78">
        <v>214811858.28999999</v>
      </c>
      <c r="D53" s="54">
        <v>282701300.43000001</v>
      </c>
      <c r="E53" s="166">
        <v>289504918.57999998</v>
      </c>
      <c r="F53" s="55">
        <v>295586953.62</v>
      </c>
      <c r="G53" s="54">
        <f t="shared" si="15"/>
        <v>80775095.330000013</v>
      </c>
      <c r="H53" s="54">
        <f t="shared" si="16"/>
        <v>6082035.0400000215</v>
      </c>
      <c r="I53" s="54">
        <f>F53/F57*100</f>
        <v>63.845105525340543</v>
      </c>
      <c r="J53" s="55">
        <v>290754431.50999999</v>
      </c>
      <c r="K53" s="55">
        <v>291116833.06</v>
      </c>
    </row>
    <row r="54" spans="1:11" ht="29.25" outlineLevel="1" x14ac:dyDescent="0.25">
      <c r="A54" s="57" t="s">
        <v>93</v>
      </c>
      <c r="B54" s="53" t="s">
        <v>94</v>
      </c>
      <c r="C54" s="78">
        <v>8628503.0600000005</v>
      </c>
      <c r="D54" s="55">
        <v>8710841</v>
      </c>
      <c r="E54" s="166">
        <v>10053764.18</v>
      </c>
      <c r="F54" s="55">
        <v>10152135.289999999</v>
      </c>
      <c r="G54" s="54">
        <f t="shared" si="15"/>
        <v>1523632.2299999986</v>
      </c>
      <c r="H54" s="54">
        <f t="shared" si="16"/>
        <v>98371.109999999404</v>
      </c>
      <c r="I54" s="54">
        <f>F54/F57*100</f>
        <v>2.192803643596696</v>
      </c>
      <c r="J54" s="54">
        <v>10235399.6</v>
      </c>
      <c r="K54" s="54">
        <v>10650792.83</v>
      </c>
    </row>
    <row r="55" spans="1:11" ht="42.75" x14ac:dyDescent="0.25">
      <c r="A55" s="49" t="s">
        <v>95</v>
      </c>
      <c r="B55" s="60" t="s">
        <v>96</v>
      </c>
      <c r="C55" s="51">
        <f>C56</f>
        <v>0</v>
      </c>
      <c r="D55" s="51">
        <f t="shared" ref="D55:K55" si="21">D56</f>
        <v>0</v>
      </c>
      <c r="E55" s="158">
        <f t="shared" si="21"/>
        <v>0</v>
      </c>
      <c r="F55" s="51">
        <f t="shared" si="21"/>
        <v>0</v>
      </c>
      <c r="G55" s="51">
        <f t="shared" si="15"/>
        <v>0</v>
      </c>
      <c r="H55" s="51">
        <f t="shared" si="16"/>
        <v>0</v>
      </c>
      <c r="I55" s="51">
        <f>F55/F57*100</f>
        <v>0</v>
      </c>
      <c r="J55" s="51">
        <f t="shared" si="21"/>
        <v>0</v>
      </c>
      <c r="K55" s="51">
        <f t="shared" si="21"/>
        <v>0</v>
      </c>
    </row>
    <row r="56" spans="1:11" ht="29.25" outlineLevel="1" x14ac:dyDescent="0.25">
      <c r="A56" s="57" t="s">
        <v>97</v>
      </c>
      <c r="B56" s="53" t="s">
        <v>98</v>
      </c>
      <c r="C56" s="54"/>
      <c r="D56" s="55"/>
      <c r="E56" s="166"/>
      <c r="F56" s="55"/>
      <c r="G56" s="54">
        <f t="shared" si="15"/>
        <v>0</v>
      </c>
      <c r="H56" s="54">
        <f t="shared" si="16"/>
        <v>0</v>
      </c>
      <c r="I56" s="54">
        <f>F56/F57*100</f>
        <v>0</v>
      </c>
      <c r="J56" s="55"/>
      <c r="K56" s="54"/>
    </row>
    <row r="57" spans="1:11" ht="27.75" customHeight="1" x14ac:dyDescent="0.25">
      <c r="A57" s="140" t="s">
        <v>99</v>
      </c>
      <c r="B57" s="141"/>
      <c r="C57" s="79">
        <f t="shared" ref="C57:H57" si="22">C8+C17+C19+C23+C29+C36+C42+C45+C50+C55</f>
        <v>391237204.63</v>
      </c>
      <c r="D57" s="79">
        <f t="shared" si="22"/>
        <v>398926522.60000002</v>
      </c>
      <c r="E57" s="183">
        <f t="shared" si="22"/>
        <v>421007079.92999995</v>
      </c>
      <c r="F57" s="79">
        <f t="shared" si="22"/>
        <v>462975119.53000003</v>
      </c>
      <c r="G57" s="69">
        <f t="shared" si="22"/>
        <v>71737914.900000036</v>
      </c>
      <c r="H57" s="69">
        <f t="shared" si="22"/>
        <v>41968039.600000069</v>
      </c>
      <c r="I57" s="69"/>
      <c r="J57" s="79">
        <f>J8+J17+J19+J23+J29+J36+J42+J45+J50+J55</f>
        <v>447493505.82000005</v>
      </c>
      <c r="K57" s="79">
        <f>K8+K17+K19+K23+K29+K36+K42+K45+K50+K55</f>
        <v>447908899.05000001</v>
      </c>
    </row>
    <row r="58" spans="1:11" ht="18" customHeight="1" x14ac:dyDescent="0.25">
      <c r="A58" s="43"/>
      <c r="B58" s="70"/>
      <c r="C58" s="71"/>
      <c r="D58" s="71"/>
      <c r="E58" s="168"/>
      <c r="F58" s="71"/>
      <c r="G58" s="71"/>
      <c r="H58" s="71"/>
      <c r="I58" s="72"/>
      <c r="J58" s="43"/>
      <c r="K58" s="43"/>
    </row>
    <row r="59" spans="1:11" x14ac:dyDescent="0.25">
      <c r="D59" s="64"/>
    </row>
    <row r="60" spans="1:11" x14ac:dyDescent="0.25">
      <c r="A60" s="45" t="s">
        <v>115</v>
      </c>
      <c r="B60" s="73" t="s">
        <v>116</v>
      </c>
      <c r="D60" s="64"/>
    </row>
    <row r="61" spans="1:11" x14ac:dyDescent="0.25">
      <c r="D61" s="75"/>
      <c r="F61" s="76"/>
      <c r="G61" s="76"/>
      <c r="H61" s="76"/>
    </row>
    <row r="62" spans="1:11" x14ac:dyDescent="0.25">
      <c r="A62" s="45" t="s">
        <v>117</v>
      </c>
      <c r="B62" s="73" t="s">
        <v>118</v>
      </c>
    </row>
    <row r="63" spans="1:11" x14ac:dyDescent="0.25">
      <c r="B63" s="80">
        <v>306026</v>
      </c>
    </row>
  </sheetData>
  <mergeCells count="16">
    <mergeCell ref="A1:E1"/>
    <mergeCell ref="A2:E2"/>
    <mergeCell ref="A3:K3"/>
    <mergeCell ref="A4:K4"/>
    <mergeCell ref="A5:K5"/>
    <mergeCell ref="K6:K7"/>
    <mergeCell ref="A57:B57"/>
    <mergeCell ref="H6:H7"/>
    <mergeCell ref="I6:I7"/>
    <mergeCell ref="J6:J7"/>
    <mergeCell ref="F6:F7"/>
    <mergeCell ref="G6:G7"/>
    <mergeCell ref="C6:C7"/>
    <mergeCell ref="E6:E7"/>
    <mergeCell ref="A6:A7"/>
    <mergeCell ref="B6:B7"/>
  </mergeCells>
  <pageMargins left="0.59027779102325439" right="0.59027779102325439" top="0.59027779102325439" bottom="0.59027779102325439" header="0.39375001192092896" footer="0.39375001192092896"/>
  <pageSetup paperSize="9" scale="68" fitToHeight="200" orientation="landscape" errors="blank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zoomScaleNormal="100" workbookViewId="0">
      <pane ySplit="7" topLeftCell="A8" activePane="bottomLeft" state="frozen"/>
      <selection pane="bottomLeft" activeCell="E57" sqref="E57"/>
    </sheetView>
  </sheetViews>
  <sheetFormatPr defaultRowHeight="15.75" outlineLevelRow="1" x14ac:dyDescent="0.25"/>
  <cols>
    <col min="1" max="1" width="48.5703125" style="4" customWidth="1"/>
    <col min="2" max="2" width="7.7109375" style="27" customWidth="1"/>
    <col min="3" max="3" width="18.28515625" style="4" customWidth="1"/>
    <col min="4" max="4" width="19.7109375" style="4" customWidth="1"/>
    <col min="5" max="5" width="19.7109375" style="155" customWidth="1"/>
    <col min="6" max="6" width="18.7109375" style="4" customWidth="1"/>
    <col min="7" max="8" width="16.7109375" style="4" customWidth="1"/>
    <col min="9" max="9" width="13.42578125" style="31" customWidth="1"/>
    <col min="10" max="11" width="19.42578125" style="4" customWidth="1"/>
    <col min="12" max="16384" width="9.140625" style="4"/>
  </cols>
  <sheetData>
    <row r="1" spans="1:11" ht="15" customHeight="1" x14ac:dyDescent="0.25">
      <c r="A1" s="115"/>
      <c r="B1" s="116"/>
      <c r="C1" s="116"/>
      <c r="D1" s="116"/>
      <c r="E1" s="116"/>
      <c r="F1" s="40"/>
      <c r="G1" s="40"/>
      <c r="H1" s="40"/>
      <c r="I1" s="3"/>
      <c r="J1" s="2"/>
      <c r="K1" s="2"/>
    </row>
    <row r="2" spans="1:11" ht="15.2" customHeight="1" x14ac:dyDescent="0.25">
      <c r="A2" s="115"/>
      <c r="B2" s="116"/>
      <c r="C2" s="116"/>
      <c r="D2" s="116"/>
      <c r="E2" s="116"/>
      <c r="F2" s="40"/>
      <c r="G2" s="40"/>
      <c r="H2" s="40"/>
      <c r="I2" s="3"/>
      <c r="J2" s="2"/>
      <c r="K2" s="2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customHeight="1" x14ac:dyDescent="0.25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s="6" customFormat="1" ht="26.25" customHeight="1" x14ac:dyDescent="0.25">
      <c r="A6" s="123" t="s">
        <v>0</v>
      </c>
      <c r="B6" s="125" t="s">
        <v>1</v>
      </c>
      <c r="C6" s="127" t="s">
        <v>105</v>
      </c>
      <c r="D6" s="98" t="s">
        <v>106</v>
      </c>
      <c r="E6" s="151" t="s">
        <v>107</v>
      </c>
      <c r="F6" s="131">
        <v>2025</v>
      </c>
      <c r="G6" s="127" t="s">
        <v>110</v>
      </c>
      <c r="H6" s="127" t="s">
        <v>108</v>
      </c>
      <c r="I6" s="127" t="s">
        <v>2</v>
      </c>
      <c r="J6" s="123" t="s">
        <v>100</v>
      </c>
      <c r="K6" s="123" t="s">
        <v>109</v>
      </c>
    </row>
    <row r="7" spans="1:11" s="6" customFormat="1" ht="54.75" customHeight="1" x14ac:dyDescent="0.25">
      <c r="A7" s="124"/>
      <c r="B7" s="126"/>
      <c r="C7" s="128"/>
      <c r="D7" s="99" t="s">
        <v>3</v>
      </c>
      <c r="E7" s="152"/>
      <c r="F7" s="132"/>
      <c r="G7" s="128"/>
      <c r="H7" s="128"/>
      <c r="I7" s="128"/>
      <c r="J7" s="124"/>
      <c r="K7" s="124"/>
    </row>
    <row r="8" spans="1:11" x14ac:dyDescent="0.25">
      <c r="A8" s="8" t="s">
        <v>4</v>
      </c>
      <c r="B8" s="9" t="s">
        <v>5</v>
      </c>
      <c r="C8" s="33">
        <f t="shared" ref="C8:H8" si="0">SUM(C9:C16)</f>
        <v>0</v>
      </c>
      <c r="D8" s="33">
        <f t="shared" ref="D8:F8" si="1">SUM(D9:D16)</f>
        <v>0</v>
      </c>
      <c r="E8" s="10">
        <f t="shared" si="1"/>
        <v>84338231.450000003</v>
      </c>
      <c r="F8" s="33"/>
      <c r="G8" s="33"/>
      <c r="H8" s="33"/>
      <c r="I8" s="33"/>
      <c r="J8" s="10"/>
      <c r="K8" s="10"/>
    </row>
    <row r="9" spans="1:11" ht="47.25" outlineLevel="1" x14ac:dyDescent="0.25">
      <c r="A9" s="11" t="s">
        <v>6</v>
      </c>
      <c r="B9" s="12" t="s">
        <v>7</v>
      </c>
      <c r="C9" s="32">
        <f>'006'!C9+'014'!C9+'012'!C9+'005'!C9</f>
        <v>0</v>
      </c>
      <c r="D9" s="32">
        <f>'006'!D9+'014'!D9+'012'!D9+'005'!D9</f>
        <v>0</v>
      </c>
      <c r="E9" s="13"/>
      <c r="F9" s="32"/>
      <c r="G9" s="32"/>
      <c r="H9" s="32"/>
      <c r="I9" s="33"/>
      <c r="J9" s="1"/>
      <c r="K9" s="1"/>
    </row>
    <row r="10" spans="1:11" ht="78.75" outlineLevel="1" x14ac:dyDescent="0.25">
      <c r="A10" s="16" t="s">
        <v>8</v>
      </c>
      <c r="B10" s="12" t="s">
        <v>9</v>
      </c>
      <c r="C10" s="32">
        <f>'006'!C10+'014'!C10+'012'!C10+'005'!C10</f>
        <v>0</v>
      </c>
      <c r="D10" s="14">
        <f>'006'!D10+'014'!D10+'012'!D10+'005'!D10</f>
        <v>0</v>
      </c>
      <c r="E10" s="13"/>
      <c r="F10" s="32"/>
      <c r="G10" s="32"/>
      <c r="H10" s="32"/>
      <c r="I10" s="33"/>
      <c r="J10" s="1"/>
      <c r="K10" s="1"/>
    </row>
    <row r="11" spans="1:11" ht="82.5" customHeight="1" outlineLevel="1" x14ac:dyDescent="0.25">
      <c r="A11" s="16" t="s">
        <v>103</v>
      </c>
      <c r="B11" s="12" t="s">
        <v>10</v>
      </c>
      <c r="C11" s="32">
        <f>'006'!C11+'014'!C11+'012'!C11+'005'!C11</f>
        <v>0</v>
      </c>
      <c r="D11" s="14">
        <f>'006'!D11+'014'!D11+'012'!D11+'005'!D11</f>
        <v>0</v>
      </c>
      <c r="E11" s="15">
        <f>'006'!E11+'014'!E11+'012'!E11+'005'!E11</f>
        <v>0</v>
      </c>
      <c r="F11" s="14"/>
      <c r="G11" s="32"/>
      <c r="H11" s="32"/>
      <c r="I11" s="33"/>
      <c r="J11" s="1"/>
      <c r="K11" s="1"/>
    </row>
    <row r="12" spans="1:11" outlineLevel="1" x14ac:dyDescent="0.25">
      <c r="A12" s="16" t="s">
        <v>11</v>
      </c>
      <c r="B12" s="12" t="s">
        <v>12</v>
      </c>
      <c r="C12" s="32">
        <f>'006'!C12+'014'!C12+'012'!C12+'005'!C12</f>
        <v>0</v>
      </c>
      <c r="D12" s="14">
        <f>'006'!D12+'014'!D12+'012'!D12+'005'!D12</f>
        <v>0</v>
      </c>
      <c r="E12" s="15">
        <f>'006'!E12+'014'!E12+'012'!E12+'005'!E12</f>
        <v>0</v>
      </c>
      <c r="F12" s="14"/>
      <c r="G12" s="32"/>
      <c r="H12" s="32"/>
      <c r="I12" s="33"/>
      <c r="J12" s="1"/>
      <c r="K12" s="1"/>
    </row>
    <row r="13" spans="1:11" ht="63" outlineLevel="1" x14ac:dyDescent="0.25">
      <c r="A13" s="16" t="s">
        <v>13</v>
      </c>
      <c r="B13" s="12" t="s">
        <v>14</v>
      </c>
      <c r="C13" s="32">
        <f>'006'!C13+'014'!C13+'012'!C13+'005'!C13</f>
        <v>0</v>
      </c>
      <c r="D13" s="14">
        <f>'006'!D13+'014'!D13+'012'!D13+'005'!D13</f>
        <v>0</v>
      </c>
      <c r="E13" s="15"/>
      <c r="F13" s="14"/>
      <c r="G13" s="32"/>
      <c r="H13" s="32"/>
      <c r="I13" s="33"/>
      <c r="J13" s="1"/>
      <c r="K13" s="1"/>
    </row>
    <row r="14" spans="1:11" ht="31.5" outlineLevel="1" x14ac:dyDescent="0.25">
      <c r="A14" s="16" t="s">
        <v>101</v>
      </c>
      <c r="B14" s="12" t="s">
        <v>102</v>
      </c>
      <c r="C14" s="32">
        <f>'006'!C14+'014'!C14+'012'!C14+'005'!C14</f>
        <v>0</v>
      </c>
      <c r="D14" s="14">
        <f>'006'!D14+'014'!D14+'012'!D14+'005'!D14</f>
        <v>0</v>
      </c>
      <c r="E14" s="15">
        <f>'006'!E14+'014'!E14+'012'!E14+'005'!E14</f>
        <v>0</v>
      </c>
      <c r="F14" s="14"/>
      <c r="G14" s="32"/>
      <c r="H14" s="32"/>
      <c r="I14" s="33"/>
      <c r="J14" s="1"/>
      <c r="K14" s="1"/>
    </row>
    <row r="15" spans="1:11" outlineLevel="1" x14ac:dyDescent="0.25">
      <c r="A15" s="16" t="s">
        <v>15</v>
      </c>
      <c r="B15" s="12" t="s">
        <v>16</v>
      </c>
      <c r="C15" s="32">
        <f>'006'!C15+'014'!C15+'012'!C15+'005'!C15</f>
        <v>0</v>
      </c>
      <c r="D15" s="14">
        <f>'006'!D15+'014'!D15+'012'!D15+'005'!D15</f>
        <v>0</v>
      </c>
      <c r="E15" s="15">
        <f>'006'!E15+'014'!E15+'012'!E15+'005'!E15</f>
        <v>0</v>
      </c>
      <c r="F15" s="14"/>
      <c r="G15" s="32"/>
      <c r="H15" s="32"/>
      <c r="I15" s="33"/>
      <c r="J15" s="14"/>
      <c r="K15" s="14"/>
    </row>
    <row r="16" spans="1:11" ht="21.75" customHeight="1" outlineLevel="1" x14ac:dyDescent="0.25">
      <c r="A16" s="16" t="s">
        <v>17</v>
      </c>
      <c r="B16" s="12" t="s">
        <v>18</v>
      </c>
      <c r="C16" s="32">
        <f>'006'!C16+'014'!C16+'012'!C16+'005'!C16</f>
        <v>0</v>
      </c>
      <c r="D16" s="14">
        <f>'006'!D16+'014'!D16+'012'!D16+'005'!D16</f>
        <v>0</v>
      </c>
      <c r="E16" s="15">
        <v>84338231.450000003</v>
      </c>
      <c r="F16" s="14"/>
      <c r="G16" s="32"/>
      <c r="H16" s="32"/>
      <c r="I16" s="32"/>
      <c r="J16" s="14"/>
      <c r="K16" s="14"/>
    </row>
    <row r="17" spans="1:11" x14ac:dyDescent="0.25">
      <c r="A17" s="8" t="s">
        <v>19</v>
      </c>
      <c r="B17" s="17" t="s">
        <v>20</v>
      </c>
      <c r="C17" s="33">
        <f>C18</f>
        <v>0</v>
      </c>
      <c r="D17" s="33">
        <f t="shared" ref="D17:H17" si="2">D18</f>
        <v>0</v>
      </c>
      <c r="E17" s="10">
        <f t="shared" si="2"/>
        <v>0</v>
      </c>
      <c r="F17" s="33"/>
      <c r="G17" s="33"/>
      <c r="H17" s="33"/>
      <c r="I17" s="33"/>
      <c r="J17" s="33"/>
      <c r="K17" s="33"/>
    </row>
    <row r="18" spans="1:11" outlineLevel="1" x14ac:dyDescent="0.25">
      <c r="A18" s="18" t="s">
        <v>21</v>
      </c>
      <c r="B18" s="12" t="s">
        <v>22</v>
      </c>
      <c r="C18" s="32">
        <f>'006'!C18+'014'!C18+'012'!C18+'005'!C18</f>
        <v>0</v>
      </c>
      <c r="D18" s="14">
        <f>'006'!D18+'014'!D18+'012'!D18+'005'!D18</f>
        <v>0</v>
      </c>
      <c r="E18" s="15">
        <f>'006'!E18+'014'!E18+'012'!E18+'005'!E18</f>
        <v>0</v>
      </c>
      <c r="F18" s="14"/>
      <c r="G18" s="32"/>
      <c r="H18" s="32"/>
      <c r="I18" s="32"/>
      <c r="J18" s="14"/>
      <c r="K18" s="14"/>
    </row>
    <row r="19" spans="1:11" ht="47.25" x14ac:dyDescent="0.25">
      <c r="A19" s="8" t="s">
        <v>23</v>
      </c>
      <c r="B19" s="17" t="s">
        <v>24</v>
      </c>
      <c r="C19" s="33">
        <f t="shared" ref="C19:H19" si="3">SUM(C20:C22)</f>
        <v>0</v>
      </c>
      <c r="D19" s="33">
        <f t="shared" ref="D19:F19" si="4">SUM(D20:D22)</f>
        <v>0</v>
      </c>
      <c r="E19" s="10">
        <f t="shared" si="4"/>
        <v>0</v>
      </c>
      <c r="F19" s="33"/>
      <c r="G19" s="33"/>
      <c r="H19" s="33"/>
      <c r="I19" s="33"/>
      <c r="J19" s="10"/>
      <c r="K19" s="10"/>
    </row>
    <row r="20" spans="1:11" outlineLevel="1" x14ac:dyDescent="0.25">
      <c r="A20" s="19" t="s">
        <v>25</v>
      </c>
      <c r="B20" s="20" t="s">
        <v>26</v>
      </c>
      <c r="C20" s="32">
        <f>'006'!C20+'014'!C20+'012'!C20+'005'!C20</f>
        <v>0</v>
      </c>
      <c r="D20" s="14">
        <f>'006'!D20+'014'!D20+'012'!D20+'005'!D20</f>
        <v>0</v>
      </c>
      <c r="E20" s="15">
        <f>'006'!E20+'014'!E20+'012'!E20+'005'!E20</f>
        <v>0</v>
      </c>
      <c r="F20" s="14"/>
      <c r="G20" s="32"/>
      <c r="H20" s="32"/>
      <c r="I20" s="32"/>
      <c r="J20" s="14"/>
      <c r="K20" s="14"/>
    </row>
    <row r="21" spans="1:11" ht="60.75" customHeight="1" outlineLevel="1" x14ac:dyDescent="0.25">
      <c r="A21" s="19" t="s">
        <v>27</v>
      </c>
      <c r="B21" s="12" t="s">
        <v>28</v>
      </c>
      <c r="C21" s="32">
        <f>'006'!C21+'014'!C21+'012'!C21+'005'!C21</f>
        <v>0</v>
      </c>
      <c r="D21" s="14">
        <f>'006'!D21+'014'!D21+'012'!D21+'005'!D21</f>
        <v>0</v>
      </c>
      <c r="E21" s="15">
        <f>'006'!E21+'014'!E21+'012'!E21+'005'!E21</f>
        <v>0</v>
      </c>
      <c r="F21" s="14"/>
      <c r="G21" s="32"/>
      <c r="H21" s="32"/>
      <c r="I21" s="32"/>
      <c r="J21" s="14"/>
      <c r="K21" s="14"/>
    </row>
    <row r="22" spans="1:11" ht="49.5" customHeight="1" outlineLevel="1" x14ac:dyDescent="0.25">
      <c r="A22" s="19" t="s">
        <v>29</v>
      </c>
      <c r="B22" s="12" t="s">
        <v>30</v>
      </c>
      <c r="C22" s="32">
        <f>'006'!C22+'014'!C22+'012'!C22+'005'!C22</f>
        <v>0</v>
      </c>
      <c r="D22" s="14">
        <f>'006'!D22+'014'!D22+'012'!D22+'005'!D22</f>
        <v>0</v>
      </c>
      <c r="E22" s="15">
        <f>'006'!E22+'014'!E22+'012'!E22+'005'!E22</f>
        <v>0</v>
      </c>
      <c r="F22" s="14"/>
      <c r="G22" s="32"/>
      <c r="H22" s="32"/>
      <c r="I22" s="32"/>
      <c r="J22" s="14"/>
      <c r="K22" s="14"/>
    </row>
    <row r="23" spans="1:11" x14ac:dyDescent="0.25">
      <c r="A23" s="8" t="s">
        <v>31</v>
      </c>
      <c r="B23" s="17" t="s">
        <v>32</v>
      </c>
      <c r="C23" s="33">
        <f>SUM(C24:C28)</f>
        <v>0</v>
      </c>
      <c r="D23" s="33">
        <f t="shared" ref="D23:H23" si="5">SUM(D24:D28)</f>
        <v>0</v>
      </c>
      <c r="E23" s="10">
        <f t="shared" si="5"/>
        <v>2791022.46</v>
      </c>
      <c r="F23" s="33"/>
      <c r="G23" s="33"/>
      <c r="H23" s="33"/>
      <c r="I23" s="33"/>
      <c r="J23" s="33"/>
      <c r="K23" s="33"/>
    </row>
    <row r="24" spans="1:11" outlineLevel="1" x14ac:dyDescent="0.25">
      <c r="A24" s="16" t="s">
        <v>33</v>
      </c>
      <c r="B24" s="12" t="s">
        <v>34</v>
      </c>
      <c r="C24" s="32">
        <f>'006'!C24+'014'!C24+'012'!C24+'005'!C24</f>
        <v>0</v>
      </c>
      <c r="D24" s="14">
        <f>'006'!D24+'014'!D24+'012'!D24+'005'!D24</f>
        <v>0</v>
      </c>
      <c r="E24" s="15">
        <f>'006'!E24+'014'!E24+'012'!E24+'005'!E24</f>
        <v>0</v>
      </c>
      <c r="F24" s="32"/>
      <c r="G24" s="32"/>
      <c r="H24" s="32"/>
      <c r="I24" s="32"/>
      <c r="J24" s="32"/>
      <c r="K24" s="32"/>
    </row>
    <row r="25" spans="1:11" outlineLevel="1" x14ac:dyDescent="0.25">
      <c r="A25" s="16" t="s">
        <v>35</v>
      </c>
      <c r="B25" s="12" t="s">
        <v>36</v>
      </c>
      <c r="C25" s="32">
        <f>'006'!C25+'014'!C25+'012'!C25+'005'!C25</f>
        <v>0</v>
      </c>
      <c r="D25" s="14">
        <f>'006'!D25+'014'!D25+'012'!D25+'005'!D25</f>
        <v>0</v>
      </c>
      <c r="E25" s="15">
        <f>'006'!E25+'014'!E25+'012'!E25+'005'!E25</f>
        <v>0</v>
      </c>
      <c r="F25" s="32"/>
      <c r="G25" s="32"/>
      <c r="H25" s="32"/>
      <c r="I25" s="32"/>
      <c r="J25" s="32"/>
      <c r="K25" s="32"/>
    </row>
    <row r="26" spans="1:11" outlineLevel="1" x14ac:dyDescent="0.25">
      <c r="A26" s="16" t="s">
        <v>37</v>
      </c>
      <c r="B26" s="12" t="s">
        <v>38</v>
      </c>
      <c r="C26" s="32">
        <f>'006'!C26+'014'!C26+'012'!C26+'005'!C26</f>
        <v>0</v>
      </c>
      <c r="D26" s="14">
        <f>'006'!D26+'014'!D26+'012'!D26+'005'!D26</f>
        <v>0</v>
      </c>
      <c r="E26" s="15">
        <f>'006'!E26+'014'!E26+'012'!E26+'005'!E26</f>
        <v>0</v>
      </c>
      <c r="F26" s="14"/>
      <c r="G26" s="32"/>
      <c r="H26" s="32"/>
      <c r="I26" s="32"/>
      <c r="J26" s="14"/>
      <c r="K26" s="14"/>
    </row>
    <row r="27" spans="1:11" outlineLevel="1" x14ac:dyDescent="0.25">
      <c r="A27" s="16" t="s">
        <v>39</v>
      </c>
      <c r="B27" s="12" t="s">
        <v>40</v>
      </c>
      <c r="C27" s="32">
        <f>'006'!C27+'014'!C27+'012'!C27+'005'!C27</f>
        <v>0</v>
      </c>
      <c r="D27" s="14">
        <f>'006'!D27+'014'!D27+'012'!D27+'005'!D27</f>
        <v>0</v>
      </c>
      <c r="E27" s="15">
        <f>'006'!E27+'014'!E27+'012'!E27+'005'!E27</f>
        <v>0</v>
      </c>
      <c r="F27" s="14"/>
      <c r="G27" s="32"/>
      <c r="H27" s="32"/>
      <c r="I27" s="32"/>
      <c r="J27" s="14"/>
      <c r="K27" s="14"/>
    </row>
    <row r="28" spans="1:11" ht="31.5" outlineLevel="1" x14ac:dyDescent="0.25">
      <c r="A28" s="16" t="s">
        <v>41</v>
      </c>
      <c r="B28" s="12" t="s">
        <v>42</v>
      </c>
      <c r="C28" s="32">
        <f>'006'!C28+'014'!C28+'012'!C28+'005'!C28</f>
        <v>0</v>
      </c>
      <c r="D28" s="14">
        <f>'006'!D28+'014'!D28+'012'!D28+'005'!D28</f>
        <v>0</v>
      </c>
      <c r="E28" s="15">
        <v>2791022.46</v>
      </c>
      <c r="F28" s="14"/>
      <c r="G28" s="32"/>
      <c r="H28" s="32"/>
      <c r="I28" s="32"/>
      <c r="J28" s="14"/>
      <c r="K28" s="14"/>
    </row>
    <row r="29" spans="1:11" ht="31.5" x14ac:dyDescent="0.25">
      <c r="A29" s="8" t="s">
        <v>43</v>
      </c>
      <c r="B29" s="17" t="s">
        <v>44</v>
      </c>
      <c r="C29" s="33">
        <f>SUM(C30:C33)</f>
        <v>0</v>
      </c>
      <c r="D29" s="33">
        <f t="shared" ref="D29:H29" si="6">SUM(D30:D33)</f>
        <v>0</v>
      </c>
      <c r="E29" s="10">
        <f t="shared" si="6"/>
        <v>0</v>
      </c>
      <c r="F29" s="33"/>
      <c r="G29" s="33"/>
      <c r="H29" s="33"/>
      <c r="I29" s="33"/>
      <c r="J29" s="37"/>
      <c r="K29" s="37"/>
    </row>
    <row r="30" spans="1:11" outlineLevel="1" x14ac:dyDescent="0.25">
      <c r="A30" s="16" t="s">
        <v>45</v>
      </c>
      <c r="B30" s="12" t="s">
        <v>46</v>
      </c>
      <c r="C30" s="32">
        <f>'006'!C30+'014'!C30+'012'!C30+'005'!C30</f>
        <v>0</v>
      </c>
      <c r="D30" s="14">
        <f>'006'!D30+'014'!D30+'012'!D30+'005'!D30</f>
        <v>0</v>
      </c>
      <c r="E30" s="15">
        <f>'006'!E30+'014'!E30+'012'!E30+'005'!E30</f>
        <v>0</v>
      </c>
      <c r="F30" s="14"/>
      <c r="G30" s="32"/>
      <c r="H30" s="32"/>
      <c r="I30" s="42"/>
      <c r="J30" s="34"/>
      <c r="K30" s="34"/>
    </row>
    <row r="31" spans="1:11" outlineLevel="1" x14ac:dyDescent="0.25">
      <c r="A31" s="16" t="s">
        <v>47</v>
      </c>
      <c r="B31" s="12" t="s">
        <v>48</v>
      </c>
      <c r="C31" s="32">
        <f>'006'!C31+'014'!C31+'012'!C31+'005'!C31</f>
        <v>0</v>
      </c>
      <c r="D31" s="14">
        <f>'006'!D31+'014'!D31+'012'!D31+'005'!D31</f>
        <v>0</v>
      </c>
      <c r="E31" s="15">
        <f>'006'!E31+'014'!E31+'012'!E31+'005'!E31</f>
        <v>0</v>
      </c>
      <c r="F31" s="14"/>
      <c r="G31" s="32"/>
      <c r="H31" s="32"/>
      <c r="I31" s="42"/>
      <c r="J31" s="34"/>
      <c r="K31" s="34"/>
    </row>
    <row r="32" spans="1:11" outlineLevel="1" x14ac:dyDescent="0.25">
      <c r="A32" s="16" t="s">
        <v>49</v>
      </c>
      <c r="B32" s="12" t="s">
        <v>50</v>
      </c>
      <c r="C32" s="32">
        <f>'006'!C32+'014'!C32+'012'!C32+'005'!C32</f>
        <v>0</v>
      </c>
      <c r="D32" s="14">
        <f>'006'!D32+'014'!D32+'012'!D32+'005'!D32</f>
        <v>0</v>
      </c>
      <c r="E32" s="15">
        <f>'006'!E32+'014'!E32+'012'!E32+'005'!E32</f>
        <v>0</v>
      </c>
      <c r="F32" s="14"/>
      <c r="G32" s="32"/>
      <c r="H32" s="32"/>
      <c r="I32" s="42"/>
      <c r="J32" s="35"/>
      <c r="K32" s="35"/>
    </row>
    <row r="33" spans="1:11" ht="31.5" outlineLevel="1" x14ac:dyDescent="0.25">
      <c r="A33" s="16" t="s">
        <v>51</v>
      </c>
      <c r="B33" s="12" t="s">
        <v>52</v>
      </c>
      <c r="C33" s="32">
        <f>'006'!C33+'014'!C33+'012'!C33+'005'!C33</f>
        <v>0</v>
      </c>
      <c r="D33" s="14">
        <f>'006'!D33+'014'!D33+'012'!D33+'005'!D33</f>
        <v>0</v>
      </c>
      <c r="E33" s="15">
        <f>'006'!E33+'014'!E33+'012'!E33+'005'!E33</f>
        <v>0</v>
      </c>
      <c r="F33" s="14"/>
      <c r="G33" s="32"/>
      <c r="H33" s="32"/>
      <c r="I33" s="42"/>
      <c r="J33" s="36"/>
      <c r="K33" s="36"/>
    </row>
    <row r="34" spans="1:11" x14ac:dyDescent="0.25">
      <c r="A34" s="21" t="s">
        <v>53</v>
      </c>
      <c r="B34" s="17" t="s">
        <v>54</v>
      </c>
      <c r="C34" s="33">
        <f>C35</f>
        <v>0</v>
      </c>
      <c r="D34" s="33">
        <f t="shared" ref="D34:H34" si="7">D35</f>
        <v>0</v>
      </c>
      <c r="E34" s="10">
        <f t="shared" si="7"/>
        <v>0</v>
      </c>
      <c r="F34" s="33"/>
      <c r="G34" s="33"/>
      <c r="H34" s="33"/>
      <c r="I34" s="33"/>
      <c r="J34" s="37"/>
      <c r="K34" s="37"/>
    </row>
    <row r="35" spans="1:11" ht="31.5" outlineLevel="1" x14ac:dyDescent="0.25">
      <c r="A35" s="22" t="s">
        <v>55</v>
      </c>
      <c r="B35" s="12" t="s">
        <v>56</v>
      </c>
      <c r="C35" s="32">
        <f>'006'!C35+'014'!C35+'012'!C35+'005'!C35</f>
        <v>0</v>
      </c>
      <c r="D35" s="14">
        <f>'006'!D35+'014'!D35+'012'!D35+'005'!D35</f>
        <v>0</v>
      </c>
      <c r="E35" s="15">
        <f>'006'!E35+'014'!E35+'012'!E35+'005'!E35</f>
        <v>0</v>
      </c>
      <c r="F35" s="14"/>
      <c r="G35" s="32"/>
      <c r="H35" s="32"/>
      <c r="I35" s="42"/>
      <c r="J35" s="34"/>
      <c r="K35" s="34"/>
    </row>
    <row r="36" spans="1:11" x14ac:dyDescent="0.25">
      <c r="A36" s="8" t="s">
        <v>57</v>
      </c>
      <c r="B36" s="17" t="s">
        <v>58</v>
      </c>
      <c r="C36" s="33">
        <f t="shared" ref="C36:H36" si="8">SUM(C37:C41)</f>
        <v>0</v>
      </c>
      <c r="D36" s="33">
        <f t="shared" ref="D36:F36" si="9">SUM(D37:D41)</f>
        <v>0</v>
      </c>
      <c r="E36" s="10">
        <f t="shared" si="9"/>
        <v>0</v>
      </c>
      <c r="F36" s="33"/>
      <c r="G36" s="33"/>
      <c r="H36" s="33"/>
      <c r="I36" s="33"/>
      <c r="J36" s="38"/>
      <c r="K36" s="38"/>
    </row>
    <row r="37" spans="1:11" outlineLevel="1" x14ac:dyDescent="0.25">
      <c r="A37" s="16" t="s">
        <v>59</v>
      </c>
      <c r="B37" s="12" t="s">
        <v>60</v>
      </c>
      <c r="C37" s="32"/>
      <c r="D37" s="14"/>
      <c r="E37" s="15"/>
      <c r="F37" s="14"/>
      <c r="G37" s="32"/>
      <c r="H37" s="32"/>
      <c r="I37" s="32"/>
      <c r="J37" s="14"/>
      <c r="K37" s="14"/>
    </row>
    <row r="38" spans="1:11" outlineLevel="1" x14ac:dyDescent="0.25">
      <c r="A38" s="16" t="s">
        <v>61</v>
      </c>
      <c r="B38" s="12" t="s">
        <v>62</v>
      </c>
      <c r="C38" s="32"/>
      <c r="D38" s="14"/>
      <c r="E38" s="15"/>
      <c r="F38" s="14"/>
      <c r="G38" s="32"/>
      <c r="H38" s="32"/>
      <c r="I38" s="32"/>
      <c r="J38" s="14"/>
      <c r="K38" s="14"/>
    </row>
    <row r="39" spans="1:11" outlineLevel="1" x14ac:dyDescent="0.25">
      <c r="A39" s="16" t="s">
        <v>63</v>
      </c>
      <c r="B39" s="12" t="s">
        <v>64</v>
      </c>
      <c r="C39" s="32"/>
      <c r="D39" s="14"/>
      <c r="E39" s="15"/>
      <c r="F39" s="14"/>
      <c r="G39" s="32"/>
      <c r="H39" s="32"/>
      <c r="I39" s="32"/>
      <c r="J39" s="14"/>
      <c r="K39" s="14"/>
    </row>
    <row r="40" spans="1:11" outlineLevel="1" x14ac:dyDescent="0.25">
      <c r="A40" s="16" t="s">
        <v>65</v>
      </c>
      <c r="B40" s="12" t="s">
        <v>66</v>
      </c>
      <c r="C40" s="32"/>
      <c r="D40" s="14"/>
      <c r="E40" s="15"/>
      <c r="F40" s="14"/>
      <c r="G40" s="32"/>
      <c r="H40" s="32"/>
      <c r="I40" s="32"/>
      <c r="J40" s="14"/>
      <c r="K40" s="14"/>
    </row>
    <row r="41" spans="1:11" outlineLevel="1" x14ac:dyDescent="0.25">
      <c r="A41" s="16" t="s">
        <v>67</v>
      </c>
      <c r="B41" s="12" t="s">
        <v>68</v>
      </c>
      <c r="C41" s="32"/>
      <c r="D41" s="14"/>
      <c r="E41" s="15"/>
      <c r="F41" s="14"/>
      <c r="G41" s="32"/>
      <c r="H41" s="32"/>
      <c r="I41" s="32"/>
      <c r="J41" s="14"/>
      <c r="K41" s="14"/>
    </row>
    <row r="42" spans="1:11" x14ac:dyDescent="0.25">
      <c r="A42" s="8" t="s">
        <v>69</v>
      </c>
      <c r="B42" s="17" t="s">
        <v>70</v>
      </c>
      <c r="C42" s="33">
        <f>SUM(C43:C44)</f>
        <v>0</v>
      </c>
      <c r="D42" s="33">
        <f t="shared" ref="D42:H42" si="10">SUM(D43:D44)</f>
        <v>0</v>
      </c>
      <c r="E42" s="10">
        <f t="shared" si="10"/>
        <v>0</v>
      </c>
      <c r="F42" s="33"/>
      <c r="G42" s="33"/>
      <c r="H42" s="33"/>
      <c r="I42" s="33"/>
      <c r="J42" s="33"/>
      <c r="K42" s="33"/>
    </row>
    <row r="43" spans="1:11" outlineLevel="1" x14ac:dyDescent="0.25">
      <c r="A43" s="19" t="s">
        <v>71</v>
      </c>
      <c r="B43" s="12" t="s">
        <v>72</v>
      </c>
      <c r="C43" s="32"/>
      <c r="D43" s="14"/>
      <c r="E43" s="15"/>
      <c r="F43" s="14"/>
      <c r="G43" s="32"/>
      <c r="H43" s="32"/>
      <c r="I43" s="32"/>
      <c r="J43" s="14"/>
      <c r="K43" s="14"/>
    </row>
    <row r="44" spans="1:11" ht="31.5" outlineLevel="1" x14ac:dyDescent="0.25">
      <c r="A44" s="19" t="s">
        <v>73</v>
      </c>
      <c r="B44" s="12" t="s">
        <v>74</v>
      </c>
      <c r="C44" s="32"/>
      <c r="D44" s="14"/>
      <c r="E44" s="15"/>
      <c r="F44" s="14"/>
      <c r="G44" s="32"/>
      <c r="H44" s="32"/>
      <c r="I44" s="32"/>
      <c r="J44" s="14"/>
      <c r="K44" s="14"/>
    </row>
    <row r="45" spans="1:11" x14ac:dyDescent="0.25">
      <c r="A45" s="8" t="s">
        <v>75</v>
      </c>
      <c r="B45" s="17" t="s">
        <v>76</v>
      </c>
      <c r="C45" s="33">
        <f>SUM(C46:C49)</f>
        <v>0</v>
      </c>
      <c r="D45" s="33">
        <f t="shared" ref="D45:H45" si="11">SUM(D46:D49)</f>
        <v>0</v>
      </c>
      <c r="E45" s="10">
        <f t="shared" si="11"/>
        <v>0</v>
      </c>
      <c r="F45" s="33"/>
      <c r="G45" s="33"/>
      <c r="H45" s="33"/>
      <c r="I45" s="33"/>
      <c r="J45" s="33"/>
      <c r="K45" s="33"/>
    </row>
    <row r="46" spans="1:11" outlineLevel="1" x14ac:dyDescent="0.25">
      <c r="A46" s="19" t="s">
        <v>77</v>
      </c>
      <c r="B46" s="12" t="s">
        <v>78</v>
      </c>
      <c r="C46" s="32"/>
      <c r="D46" s="14"/>
      <c r="E46" s="15"/>
      <c r="F46" s="14"/>
      <c r="G46" s="32"/>
      <c r="H46" s="32"/>
      <c r="I46" s="32"/>
      <c r="J46" s="14"/>
      <c r="K46" s="14"/>
    </row>
    <row r="47" spans="1:11" outlineLevel="1" x14ac:dyDescent="0.25">
      <c r="A47" s="19" t="s">
        <v>79</v>
      </c>
      <c r="B47" s="12" t="s">
        <v>80</v>
      </c>
      <c r="C47" s="32"/>
      <c r="D47" s="14"/>
      <c r="E47" s="15"/>
      <c r="F47" s="14"/>
      <c r="G47" s="32"/>
      <c r="H47" s="32"/>
      <c r="I47" s="32"/>
      <c r="J47" s="14"/>
      <c r="K47" s="14"/>
    </row>
    <row r="48" spans="1:11" outlineLevel="1" x14ac:dyDescent="0.25">
      <c r="A48" s="19" t="s">
        <v>81</v>
      </c>
      <c r="B48" s="12" t="s">
        <v>82</v>
      </c>
      <c r="C48" s="32"/>
      <c r="D48" s="14"/>
      <c r="E48" s="13"/>
      <c r="F48" s="14"/>
      <c r="G48" s="32"/>
      <c r="H48" s="32"/>
      <c r="I48" s="32"/>
      <c r="J48" s="14"/>
      <c r="K48" s="14"/>
    </row>
    <row r="49" spans="1:11" ht="31.5" outlineLevel="1" x14ac:dyDescent="0.25">
      <c r="A49" s="19" t="s">
        <v>83</v>
      </c>
      <c r="B49" s="12" t="s">
        <v>84</v>
      </c>
      <c r="C49" s="32"/>
      <c r="D49" s="14"/>
      <c r="E49" s="13"/>
      <c r="F49" s="14"/>
      <c r="G49" s="32"/>
      <c r="H49" s="32"/>
      <c r="I49" s="32"/>
      <c r="J49" s="14"/>
      <c r="K49" s="14"/>
    </row>
    <row r="50" spans="1:11" x14ac:dyDescent="0.25">
      <c r="A50" s="8" t="s">
        <v>85</v>
      </c>
      <c r="B50" s="17" t="s">
        <v>86</v>
      </c>
      <c r="C50" s="33">
        <f>SUM(C51:C54)</f>
        <v>0</v>
      </c>
      <c r="D50" s="33">
        <f t="shared" ref="D50:H50" si="12">SUM(D51:D54)</f>
        <v>0</v>
      </c>
      <c r="E50" s="10">
        <f t="shared" si="12"/>
        <v>0</v>
      </c>
      <c r="F50" s="33"/>
      <c r="G50" s="33"/>
      <c r="H50" s="33"/>
      <c r="I50" s="33"/>
      <c r="J50" s="33"/>
      <c r="K50" s="33"/>
    </row>
    <row r="51" spans="1:11" x14ac:dyDescent="0.25">
      <c r="A51" s="16" t="s">
        <v>87</v>
      </c>
      <c r="B51" s="12" t="s">
        <v>88</v>
      </c>
      <c r="C51" s="32"/>
      <c r="D51" s="32"/>
      <c r="E51" s="13"/>
      <c r="F51" s="14"/>
      <c r="G51" s="32"/>
      <c r="H51" s="32"/>
      <c r="I51" s="32"/>
      <c r="J51" s="14"/>
      <c r="K51" s="14"/>
    </row>
    <row r="52" spans="1:11" x14ac:dyDescent="0.25">
      <c r="A52" s="16" t="s">
        <v>89</v>
      </c>
      <c r="B52" s="12" t="s">
        <v>90</v>
      </c>
      <c r="C52" s="32"/>
      <c r="D52" s="32"/>
      <c r="E52" s="13"/>
      <c r="F52" s="14"/>
      <c r="G52" s="32"/>
      <c r="H52" s="32"/>
      <c r="I52" s="32"/>
      <c r="J52" s="14"/>
      <c r="K52" s="14"/>
    </row>
    <row r="53" spans="1:11" x14ac:dyDescent="0.25">
      <c r="A53" s="16" t="s">
        <v>91</v>
      </c>
      <c r="B53" s="12" t="s">
        <v>92</v>
      </c>
      <c r="C53" s="32"/>
      <c r="D53" s="32"/>
      <c r="E53" s="13"/>
      <c r="F53" s="14"/>
      <c r="G53" s="32"/>
      <c r="H53" s="32"/>
      <c r="I53" s="32"/>
      <c r="J53" s="14"/>
      <c r="K53" s="14"/>
    </row>
    <row r="54" spans="1:11" ht="31.5" outlineLevel="1" x14ac:dyDescent="0.25">
      <c r="A54" s="16" t="s">
        <v>93</v>
      </c>
      <c r="B54" s="12" t="s">
        <v>94</v>
      </c>
      <c r="C54" s="32"/>
      <c r="D54" s="14"/>
      <c r="E54" s="13"/>
      <c r="F54" s="14"/>
      <c r="G54" s="32"/>
      <c r="H54" s="32"/>
      <c r="I54" s="32"/>
      <c r="J54" s="32"/>
      <c r="K54" s="32"/>
    </row>
    <row r="55" spans="1:11" ht="31.5" x14ac:dyDescent="0.25">
      <c r="A55" s="8" t="s">
        <v>95</v>
      </c>
      <c r="B55" s="17" t="s">
        <v>96</v>
      </c>
      <c r="C55" s="33">
        <f>C56</f>
        <v>0</v>
      </c>
      <c r="D55" s="33">
        <f t="shared" ref="D55:H55" si="13">D56</f>
        <v>0</v>
      </c>
      <c r="E55" s="10">
        <f t="shared" si="13"/>
        <v>0</v>
      </c>
      <c r="F55" s="33"/>
      <c r="G55" s="33"/>
      <c r="H55" s="33"/>
      <c r="I55" s="33"/>
      <c r="J55" s="33"/>
      <c r="K55" s="33"/>
    </row>
    <row r="56" spans="1:11" ht="31.5" outlineLevel="1" x14ac:dyDescent="0.25">
      <c r="A56" s="16" t="s">
        <v>97</v>
      </c>
      <c r="B56" s="12" t="s">
        <v>98</v>
      </c>
      <c r="C56" s="32">
        <f>'006'!C56+'014'!C56+'012'!C56+'005'!C56</f>
        <v>0</v>
      </c>
      <c r="D56" s="14">
        <f>'006'!D56+'014'!D56+'012'!D56+'005'!D56</f>
        <v>0</v>
      </c>
      <c r="E56" s="13">
        <f>'006'!E56+'014'!E56+'012'!E56+'005'!E56</f>
        <v>0</v>
      </c>
      <c r="F56" s="14"/>
      <c r="G56" s="32"/>
      <c r="H56" s="32"/>
      <c r="I56" s="32"/>
      <c r="J56" s="14"/>
      <c r="K56" s="32"/>
    </row>
    <row r="57" spans="1:11" ht="27.75" customHeight="1" x14ac:dyDescent="0.25">
      <c r="A57" s="113" t="s">
        <v>99</v>
      </c>
      <c r="B57" s="114"/>
      <c r="C57" s="39">
        <f t="shared" ref="C57:H57" si="14">C8+C17+C19+C23+C29+C36+C42+C45+C50+C55+C34</f>
        <v>0</v>
      </c>
      <c r="D57" s="39">
        <f t="shared" si="14"/>
        <v>0</v>
      </c>
      <c r="E57" s="23">
        <f t="shared" si="14"/>
        <v>87129253.909999996</v>
      </c>
      <c r="F57" s="39"/>
      <c r="G57" s="39"/>
      <c r="H57" s="39"/>
      <c r="I57" s="39"/>
      <c r="J57" s="39"/>
      <c r="K57" s="39"/>
    </row>
    <row r="58" spans="1:11" ht="12.75" customHeight="1" x14ac:dyDescent="0.25">
      <c r="A58" s="2"/>
      <c r="B58" s="24"/>
      <c r="C58" s="25"/>
      <c r="D58" s="25"/>
      <c r="E58" s="153"/>
      <c r="F58" s="25"/>
      <c r="G58" s="25"/>
      <c r="H58" s="25"/>
      <c r="I58" s="26"/>
      <c r="J58" s="2"/>
      <c r="K58" s="2"/>
    </row>
    <row r="59" spans="1:11" x14ac:dyDescent="0.25">
      <c r="C59" s="28"/>
      <c r="D59" s="29"/>
      <c r="E59" s="154"/>
      <c r="F59" s="28"/>
      <c r="G59" s="28"/>
      <c r="H59" s="28"/>
      <c r="I59" s="30"/>
      <c r="J59" s="28"/>
      <c r="K59" s="28"/>
    </row>
    <row r="60" spans="1:11" x14ac:dyDescent="0.25">
      <c r="C60" s="28"/>
      <c r="D60" s="28"/>
      <c r="E60" s="154"/>
      <c r="F60" s="28"/>
      <c r="G60" s="28"/>
      <c r="H60" s="28"/>
      <c r="I60" s="28"/>
      <c r="J60" s="28"/>
      <c r="K60" s="28"/>
    </row>
    <row r="61" spans="1:11" x14ac:dyDescent="0.25">
      <c r="C61" s="28"/>
      <c r="D61" s="28"/>
      <c r="E61" s="154"/>
      <c r="F61" s="28"/>
      <c r="G61" s="28"/>
      <c r="H61" s="28"/>
      <c r="I61" s="28"/>
      <c r="J61" s="28"/>
      <c r="K61" s="28"/>
    </row>
    <row r="62" spans="1:11" x14ac:dyDescent="0.25">
      <c r="C62" s="28"/>
      <c r="D62" s="28"/>
      <c r="E62" s="154"/>
      <c r="F62" s="28"/>
      <c r="G62" s="28"/>
      <c r="H62" s="28"/>
      <c r="I62" s="30"/>
      <c r="J62" s="28"/>
      <c r="K62" s="28"/>
    </row>
    <row r="63" spans="1:11" x14ac:dyDescent="0.25">
      <c r="C63" s="28"/>
      <c r="D63" s="28"/>
      <c r="E63" s="154"/>
      <c r="F63" s="28"/>
      <c r="G63" s="28"/>
      <c r="H63" s="28"/>
      <c r="I63" s="30"/>
      <c r="J63" s="28"/>
      <c r="K63" s="28"/>
    </row>
  </sheetData>
  <mergeCells count="16">
    <mergeCell ref="G6:G7"/>
    <mergeCell ref="H6:H7"/>
    <mergeCell ref="I6:I7"/>
    <mergeCell ref="J6:J7"/>
    <mergeCell ref="K6:K7"/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</mergeCells>
  <pageMargins left="0.59027779102325439" right="0.59027779102325439" top="0.59027779102325439" bottom="0.59027779102325439" header="0.39375001192092896" footer="0.39375001192092896"/>
  <pageSetup paperSize="9" scale="45" fitToHeight="200" orientation="portrait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zoomScaleNormal="100" workbookViewId="0">
      <pane ySplit="7" topLeftCell="A39" activePane="bottomLeft" state="frozen"/>
      <selection pane="bottomLeft" activeCell="E8" sqref="E8:E57"/>
    </sheetView>
  </sheetViews>
  <sheetFormatPr defaultRowHeight="15.75" outlineLevelRow="1" x14ac:dyDescent="0.25"/>
  <cols>
    <col min="1" max="1" width="48.5703125" style="4" customWidth="1"/>
    <col min="2" max="2" width="7.7109375" style="27" customWidth="1"/>
    <col min="3" max="3" width="18.28515625" style="4" customWidth="1"/>
    <col min="4" max="5" width="19.7109375" style="4" customWidth="1"/>
    <col min="6" max="6" width="18.7109375" style="4" customWidth="1"/>
    <col min="7" max="8" width="16.7109375" style="4" customWidth="1"/>
    <col min="9" max="9" width="13.42578125" style="31" customWidth="1"/>
    <col min="10" max="11" width="19.42578125" style="4" customWidth="1"/>
    <col min="12" max="16384" width="9.140625" style="4"/>
  </cols>
  <sheetData>
    <row r="1" spans="1:11" ht="15" customHeight="1" x14ac:dyDescent="0.25">
      <c r="A1" s="115"/>
      <c r="B1" s="116"/>
      <c r="C1" s="116"/>
      <c r="D1" s="116"/>
      <c r="E1" s="116"/>
      <c r="F1" s="40"/>
      <c r="G1" s="40"/>
      <c r="H1" s="40"/>
      <c r="I1" s="3"/>
      <c r="J1" s="2"/>
      <c r="K1" s="2"/>
    </row>
    <row r="2" spans="1:11" ht="15.2" customHeight="1" x14ac:dyDescent="0.25">
      <c r="A2" s="115"/>
      <c r="B2" s="116"/>
      <c r="C2" s="116"/>
      <c r="D2" s="116"/>
      <c r="E2" s="116"/>
      <c r="F2" s="40"/>
      <c r="G2" s="40"/>
      <c r="H2" s="40"/>
      <c r="I2" s="3"/>
      <c r="J2" s="2"/>
      <c r="K2" s="2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customHeight="1" x14ac:dyDescent="0.25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s="6" customFormat="1" ht="26.25" customHeight="1" x14ac:dyDescent="0.25">
      <c r="A6" s="123" t="s">
        <v>0</v>
      </c>
      <c r="B6" s="125" t="s">
        <v>1</v>
      </c>
      <c r="C6" s="127" t="s">
        <v>105</v>
      </c>
      <c r="D6" s="5" t="s">
        <v>106</v>
      </c>
      <c r="E6" s="129" t="s">
        <v>107</v>
      </c>
      <c r="F6" s="131">
        <v>2025</v>
      </c>
      <c r="G6" s="127" t="s">
        <v>110</v>
      </c>
      <c r="H6" s="127" t="s">
        <v>108</v>
      </c>
      <c r="I6" s="127" t="s">
        <v>2</v>
      </c>
      <c r="J6" s="123" t="s">
        <v>100</v>
      </c>
      <c r="K6" s="123" t="s">
        <v>109</v>
      </c>
    </row>
    <row r="7" spans="1:11" s="6" customFormat="1" ht="54.75" customHeight="1" x14ac:dyDescent="0.25">
      <c r="A7" s="124"/>
      <c r="B7" s="126"/>
      <c r="C7" s="128"/>
      <c r="D7" s="7" t="s">
        <v>3</v>
      </c>
      <c r="E7" s="130"/>
      <c r="F7" s="132"/>
      <c r="G7" s="128"/>
      <c r="H7" s="128"/>
      <c r="I7" s="128"/>
      <c r="J7" s="124"/>
      <c r="K7" s="124"/>
    </row>
    <row r="8" spans="1:11" x14ac:dyDescent="0.25">
      <c r="A8" s="8" t="s">
        <v>4</v>
      </c>
      <c r="B8" s="9" t="s">
        <v>5</v>
      </c>
      <c r="C8" s="33">
        <f t="shared" ref="C8:H8" si="0">SUM(C9:C16)</f>
        <v>0</v>
      </c>
      <c r="D8" s="33">
        <f t="shared" ref="D8:F8" si="1">SUM(D9:D16)</f>
        <v>0</v>
      </c>
      <c r="E8" s="10">
        <f t="shared" si="1"/>
        <v>779238803.69000006</v>
      </c>
      <c r="F8" s="33">
        <f t="shared" si="1"/>
        <v>0</v>
      </c>
      <c r="G8" s="33">
        <f t="shared" si="0"/>
        <v>0</v>
      </c>
      <c r="H8" s="33">
        <f t="shared" si="0"/>
        <v>-779238803.69000006</v>
      </c>
      <c r="I8" s="33">
        <f>F8/F57*100</f>
        <v>0</v>
      </c>
      <c r="J8" s="10">
        <f t="shared" ref="J8:K8" si="2">SUM(J9:J16)</f>
        <v>0</v>
      </c>
      <c r="K8" s="10">
        <f t="shared" si="2"/>
        <v>0</v>
      </c>
    </row>
    <row r="9" spans="1:11" ht="47.25" outlineLevel="1" x14ac:dyDescent="0.25">
      <c r="A9" s="11" t="s">
        <v>6</v>
      </c>
      <c r="B9" s="12" t="s">
        <v>7</v>
      </c>
      <c r="C9" s="32">
        <f>'001'!C9+'002'!C9+'003'!C9+'004'!C9+'005'!C9+'006'!C9+'008'!C9+'009'!C9+'012'!C9+'014'!C9+'015'!C9</f>
        <v>0</v>
      </c>
      <c r="D9" s="32">
        <f>'001'!D9+'002'!D9+'003'!D9+'004'!D9+'005'!D9+'006'!D9+'008'!D9+'009'!D9+'012'!D9+'014'!D9+'015'!D9</f>
        <v>0</v>
      </c>
      <c r="E9" s="32">
        <f>'001'!E9+'002'!E9+'003'!E9+'004'!E9+'005'!E9+'006'!E9+'008'!E9+'009'!E9+'012'!E9+'014'!E9+'015'!E9</f>
        <v>10833414.439999999</v>
      </c>
      <c r="F9" s="32">
        <f>'001'!F9+'002'!F9+'003'!F9+'004'!F9+'005'!F9+'006'!F9+'008'!F9+'009'!F9+'012'!F9+'014'!F9+'015'!F9</f>
        <v>0</v>
      </c>
      <c r="G9" s="32">
        <f t="shared" ref="G9:G16" si="3">F9-C9</f>
        <v>0</v>
      </c>
      <c r="H9" s="32">
        <f t="shared" ref="H9:H16" si="4">F9-E9</f>
        <v>-10833414.439999999</v>
      </c>
      <c r="I9" s="33" t="e">
        <f t="shared" ref="I9:I15" si="5">F9/F58*100</f>
        <v>#DIV/0!</v>
      </c>
      <c r="J9" s="1">
        <f>'001'!J9+'002'!J9+'003'!J9+'004'!J9+'005'!J9+'006'!J9+'008'!J9+'009'!J9+'012'!J9+'014'!J9+'015'!J9</f>
        <v>0</v>
      </c>
      <c r="K9" s="1">
        <f>'001'!K9+'002'!K9+'003'!K9+'004'!K9+'005'!K9+'006'!K9+'008'!K9+'009'!K9+'012'!K9+'014'!K9+'015'!K9</f>
        <v>0</v>
      </c>
    </row>
    <row r="10" spans="1:11" ht="78.75" outlineLevel="1" x14ac:dyDescent="0.25">
      <c r="A10" s="16" t="s">
        <v>8</v>
      </c>
      <c r="B10" s="12" t="s">
        <v>9</v>
      </c>
      <c r="C10" s="32">
        <f>'001'!C10+'002'!C10+'003'!C10+'004'!C10+'005'!C10+'006'!C10+'008'!C10+'009'!C10+'012'!C10+'014'!C10+'015'!C10</f>
        <v>0</v>
      </c>
      <c r="D10" s="14">
        <f>'001'!D10+'002'!D10+'003'!D10+'004'!D10+'005'!D10+'006'!D10+'008'!D10+'009'!D10+'012'!D10+'014'!D10+'015'!D10</f>
        <v>0</v>
      </c>
      <c r="E10" s="13">
        <f>'001'!E10+'002'!E10+'003'!E10+'004'!E10+'005'!E10+'006'!E10+'008'!E10+'009'!E10+'012'!E10+'014'!E10+'015'!E10</f>
        <v>46701867.100000001</v>
      </c>
      <c r="F10" s="32">
        <f>'001'!F10+'002'!F10+'003'!F10+'004'!F10+'005'!F10+'006'!F10+'008'!F10+'009'!F10+'012'!F10+'014'!F10+'015'!F10</f>
        <v>0</v>
      </c>
      <c r="G10" s="32">
        <f t="shared" si="3"/>
        <v>0</v>
      </c>
      <c r="H10" s="32">
        <f t="shared" si="4"/>
        <v>-46701867.100000001</v>
      </c>
      <c r="I10" s="33" t="e">
        <f t="shared" si="5"/>
        <v>#DIV/0!</v>
      </c>
      <c r="J10" s="1">
        <f>'001'!J10+'002'!J10+'003'!J10+'004'!J10+'005'!J10+'006'!J10+'008'!J10+'009'!J10+'012'!J10+'014'!J10+'015'!J10</f>
        <v>0</v>
      </c>
      <c r="K10" s="1">
        <f>'001'!K10+'002'!K10+'003'!K10+'004'!K10+'005'!K10+'006'!K10+'008'!K10+'009'!K10+'012'!K10+'014'!K10+'015'!K10</f>
        <v>0</v>
      </c>
    </row>
    <row r="11" spans="1:11" ht="82.5" customHeight="1" outlineLevel="1" x14ac:dyDescent="0.25">
      <c r="A11" s="16" t="s">
        <v>103</v>
      </c>
      <c r="B11" s="12" t="s">
        <v>10</v>
      </c>
      <c r="C11" s="32">
        <f>'001'!C11+'002'!C11+'003'!C11+'004'!C11+'005'!C11+'006'!C11+'008'!C11+'009'!C11+'012'!C11+'014'!C11+'015'!C11</f>
        <v>0</v>
      </c>
      <c r="D11" s="14">
        <f>'001'!D11+'002'!D11+'003'!D11+'004'!D11+'005'!D11+'006'!D11+'008'!D11+'009'!D11+'012'!D11+'014'!D11+'015'!D11</f>
        <v>0</v>
      </c>
      <c r="E11" s="15">
        <f>'001'!E11+'002'!E11+'003'!E11+'004'!E11+'005'!E11+'006'!E11+'008'!E11+'009'!E11+'012'!E11+'014'!E11+'015'!E11</f>
        <v>315372775.44999999</v>
      </c>
      <c r="F11" s="14">
        <f>'001'!F11+'002'!F11+'003'!F11+'004'!F11+'005'!F11+'006'!F11+'008'!F11+'009'!F11+'012'!F11+'014'!F11+'015'!F11</f>
        <v>0</v>
      </c>
      <c r="G11" s="32">
        <f t="shared" si="3"/>
        <v>0</v>
      </c>
      <c r="H11" s="32">
        <f t="shared" si="4"/>
        <v>-315372775.44999999</v>
      </c>
      <c r="I11" s="33" t="e">
        <f t="shared" si="5"/>
        <v>#DIV/0!</v>
      </c>
      <c r="J11" s="1">
        <f>'001'!J11+'002'!J11+'003'!J11+'004'!J11+'005'!J11+'006'!J11+'008'!J11+'009'!J11+'012'!J11+'014'!J11+'015'!J11</f>
        <v>0</v>
      </c>
      <c r="K11" s="1">
        <f>'001'!K11+'002'!K11+'003'!K11+'004'!K11+'005'!K11+'006'!K11+'008'!K11+'009'!K11+'012'!K11+'014'!K11+'015'!K11</f>
        <v>0</v>
      </c>
    </row>
    <row r="12" spans="1:11" outlineLevel="1" x14ac:dyDescent="0.25">
      <c r="A12" s="16" t="s">
        <v>11</v>
      </c>
      <c r="B12" s="12" t="s">
        <v>12</v>
      </c>
      <c r="C12" s="32">
        <f>'001'!C12+'002'!C12+'003'!C12+'004'!C12+'005'!C12+'006'!C12+'008'!C12+'009'!C12+'012'!C12+'014'!C12+'015'!C12</f>
        <v>0</v>
      </c>
      <c r="D12" s="14">
        <f>'001'!D12+'002'!D12+'003'!D12+'004'!D12+'005'!D12+'006'!D12+'008'!D12+'009'!D12+'012'!D12+'014'!D12+'015'!D12</f>
        <v>0</v>
      </c>
      <c r="E12" s="15">
        <f>'001'!E12+'002'!E12+'003'!E12+'004'!E12+'005'!E12+'006'!E12+'008'!E12+'009'!E12+'012'!E12+'014'!E12+'015'!E12</f>
        <v>65306.5</v>
      </c>
      <c r="F12" s="14">
        <f>'001'!F12+'002'!F12+'003'!F12+'004'!F12+'005'!F12+'006'!F12+'008'!F12+'009'!F12+'012'!F12+'014'!F12+'015'!F12</f>
        <v>0</v>
      </c>
      <c r="G12" s="32">
        <f t="shared" si="3"/>
        <v>0</v>
      </c>
      <c r="H12" s="32">
        <f t="shared" si="4"/>
        <v>-65306.5</v>
      </c>
      <c r="I12" s="33" t="e">
        <f t="shared" si="5"/>
        <v>#DIV/0!</v>
      </c>
      <c r="J12" s="1">
        <f>'001'!J12+'002'!J12+'003'!J12+'004'!J12+'005'!J12+'006'!J12+'008'!J12+'009'!J12+'012'!J12+'014'!J12+'015'!J12</f>
        <v>0</v>
      </c>
      <c r="K12" s="1">
        <f>'001'!K12+'002'!K12+'003'!K12+'004'!K12+'005'!K12+'006'!K12+'008'!K12+'009'!K12+'012'!K12+'014'!K12+'015'!K12</f>
        <v>0</v>
      </c>
    </row>
    <row r="13" spans="1:11" ht="63" outlineLevel="1" x14ac:dyDescent="0.25">
      <c r="A13" s="16" t="s">
        <v>13</v>
      </c>
      <c r="B13" s="12" t="s">
        <v>14</v>
      </c>
      <c r="C13" s="32">
        <f>'001'!C13+'002'!C13+'003'!C13+'004'!C13+'005'!C13+'006'!C13+'008'!C13+'009'!C13+'012'!C13+'014'!C13+'015'!C13</f>
        <v>0</v>
      </c>
      <c r="D13" s="14">
        <f>'001'!D13+'002'!D13+'003'!D13+'004'!D13+'005'!D13+'006'!D13+'008'!D13+'009'!D13+'012'!D13+'014'!D13+'015'!D13</f>
        <v>0</v>
      </c>
      <c r="E13" s="15">
        <f>'001'!E13+'002'!E13+'003'!E13+'004'!E13+'005'!E13+'006'!E13+'008'!E13+'009'!E13+'012'!E13+'014'!E13+'015'!E13</f>
        <v>67562515.019999996</v>
      </c>
      <c r="F13" s="14">
        <f>'001'!F13+'002'!F13+'003'!F13+'004'!F13+'005'!F13+'006'!F13+'008'!F13+'009'!F13+'012'!F13+'014'!F13+'015'!F13</f>
        <v>0</v>
      </c>
      <c r="G13" s="32">
        <f t="shared" si="3"/>
        <v>0</v>
      </c>
      <c r="H13" s="32">
        <f t="shared" si="4"/>
        <v>-67562515.019999996</v>
      </c>
      <c r="I13" s="33" t="e">
        <f t="shared" si="5"/>
        <v>#DIV/0!</v>
      </c>
      <c r="J13" s="1">
        <f>'001'!J13+'002'!J13+'003'!J13+'004'!J13+'005'!J13+'006'!J13+'008'!J13+'009'!J13+'012'!J13+'014'!J13+'015'!J13</f>
        <v>0</v>
      </c>
      <c r="K13" s="1">
        <f>'001'!K13+'002'!K13+'003'!K13+'004'!K13+'005'!K13+'006'!K13+'008'!K13+'009'!K13+'012'!K13+'014'!K13+'015'!K13</f>
        <v>0</v>
      </c>
    </row>
    <row r="14" spans="1:11" ht="31.5" outlineLevel="1" x14ac:dyDescent="0.25">
      <c r="A14" s="16" t="s">
        <v>101</v>
      </c>
      <c r="B14" s="12" t="s">
        <v>102</v>
      </c>
      <c r="C14" s="32">
        <f>'001'!C14+'002'!C14+'003'!C14+'004'!C14+'005'!C14+'006'!C14+'008'!C14+'009'!C14+'012'!C14+'014'!C14+'015'!C14</f>
        <v>0</v>
      </c>
      <c r="D14" s="14">
        <f>'001'!D14+'002'!D14+'003'!D14+'004'!D14+'005'!D14+'006'!D14+'008'!D14+'009'!D14+'012'!D14+'014'!D14+'015'!D14</f>
        <v>0</v>
      </c>
      <c r="E14" s="15">
        <f>'001'!E14+'002'!E14+'003'!E14+'004'!E14+'005'!E14+'006'!E14+'008'!E14+'009'!E14+'012'!E14+'014'!E14+'015'!E14</f>
        <v>9799774.5800000001</v>
      </c>
      <c r="F14" s="14">
        <f>'001'!F14+'002'!F14+'003'!F14+'004'!F14+'005'!F14+'006'!F14+'008'!F14+'009'!F14+'012'!F14+'014'!F14+'015'!F14</f>
        <v>0</v>
      </c>
      <c r="G14" s="32">
        <f t="shared" si="3"/>
        <v>0</v>
      </c>
      <c r="H14" s="32">
        <f t="shared" si="4"/>
        <v>-9799774.5800000001</v>
      </c>
      <c r="I14" s="33" t="e">
        <f t="shared" si="5"/>
        <v>#DIV/0!</v>
      </c>
      <c r="J14" s="1">
        <f>'001'!J14+'002'!J14+'003'!J14+'004'!J14+'005'!J14+'006'!J14+'008'!J14+'009'!J14+'012'!J14+'014'!J14+'015'!J14</f>
        <v>0</v>
      </c>
      <c r="K14" s="1">
        <f>'001'!K14+'002'!K14+'003'!K14+'004'!K14+'005'!K14+'006'!K14+'008'!K14+'009'!K14+'012'!K14+'014'!K14+'015'!K14</f>
        <v>0</v>
      </c>
    </row>
    <row r="15" spans="1:11" outlineLevel="1" x14ac:dyDescent="0.25">
      <c r="A15" s="16" t="s">
        <v>15</v>
      </c>
      <c r="B15" s="12" t="s">
        <v>16</v>
      </c>
      <c r="C15" s="32">
        <f>'001'!C15+'002'!C15+'003'!C15+'004'!C15+'005'!C15+'006'!C15+'008'!C15+'009'!C15+'012'!C15+'014'!C15+'015'!C15</f>
        <v>0</v>
      </c>
      <c r="D15" s="14">
        <f>'001'!D15+'002'!D15+'003'!D15+'004'!D15+'005'!D15+'006'!D15+'008'!D15+'009'!D15+'012'!D15+'014'!D15+'015'!D15</f>
        <v>0</v>
      </c>
      <c r="E15" s="15">
        <f>'001'!E15+'002'!E15+'003'!E15+'004'!E15+'005'!E15+'006'!E15+'008'!E15+'009'!E15+'012'!E15+'014'!E15+'015'!E15</f>
        <v>14902625.720000001</v>
      </c>
      <c r="F15" s="14">
        <f>'001'!F15+'002'!F15+'003'!F15+'004'!F15+'005'!F15+'006'!F15+'008'!F15+'009'!F15+'012'!F15+'014'!F15+'015'!F15</f>
        <v>0</v>
      </c>
      <c r="G15" s="32">
        <f t="shared" si="3"/>
        <v>0</v>
      </c>
      <c r="H15" s="32">
        <f t="shared" si="4"/>
        <v>-14902625.720000001</v>
      </c>
      <c r="I15" s="33" t="e">
        <f t="shared" si="5"/>
        <v>#DIV/0!</v>
      </c>
      <c r="J15" s="14">
        <f>'001'!J15+'002'!J15+'003'!J15+'004'!J15+'005'!J15+'006'!J15+'008'!J15+'009'!J15+'012'!J15+'014'!J15+'015'!J15</f>
        <v>0</v>
      </c>
      <c r="K15" s="14">
        <f>'001'!K15+'002'!K15+'003'!K15+'004'!K15+'005'!K15+'006'!K15+'008'!K15+'009'!K15+'012'!K15+'014'!K15+'015'!K15</f>
        <v>0</v>
      </c>
    </row>
    <row r="16" spans="1:11" ht="21.75" customHeight="1" outlineLevel="1" x14ac:dyDescent="0.25">
      <c r="A16" s="16" t="s">
        <v>17</v>
      </c>
      <c r="B16" s="12" t="s">
        <v>18</v>
      </c>
      <c r="C16" s="32">
        <f>'001'!C16+'002'!C16+'003'!C16+'004'!C16+'005'!C16+'006'!C16+'008'!C16+'009'!C16+'012'!C16+'014'!C16+'015'!C16</f>
        <v>0</v>
      </c>
      <c r="D16" s="14">
        <f>'001'!D16+'002'!D16+'003'!D16+'004'!D16+'005'!D16+'006'!D16+'008'!D16+'009'!D16+'012'!D16+'014'!D16+'015'!D16</f>
        <v>0</v>
      </c>
      <c r="E16" s="15">
        <f>'001'!E16+'002'!E16+'003'!E16+'004'!E16+'005'!E16+'006'!E16+'008'!E16+'009'!E16+'012'!E16+'014'!E16+'015'!E16</f>
        <v>314000524.88</v>
      </c>
      <c r="F16" s="14">
        <f>'001'!F16+'002'!F16+'003'!F16+'004'!F16+'005'!F16+'006'!F16+'008'!F16+'009'!F16+'012'!F16+'014'!F16+'015'!F16</f>
        <v>0</v>
      </c>
      <c r="G16" s="32">
        <f t="shared" si="3"/>
        <v>0</v>
      </c>
      <c r="H16" s="32">
        <f t="shared" si="4"/>
        <v>-314000524.88</v>
      </c>
      <c r="I16" s="32">
        <f>F16/F57*100</f>
        <v>0</v>
      </c>
      <c r="J16" s="14">
        <f>'001'!J16+'002'!J16+'003'!J16+'004'!J16+'005'!J16+'006'!J16+'008'!J16+'009'!J16+'012'!J16+'014'!J16+'015'!J16</f>
        <v>0</v>
      </c>
      <c r="K16" s="14">
        <f>'001'!K16+'002'!K16+'003'!K16+'004'!K16+'005'!K16+'006'!K16+'008'!K16+'009'!K16+'012'!K16+'014'!K16+'015'!K16</f>
        <v>0</v>
      </c>
    </row>
    <row r="17" spans="1:11" x14ac:dyDescent="0.25">
      <c r="A17" s="8" t="s">
        <v>19</v>
      </c>
      <c r="B17" s="17" t="s">
        <v>20</v>
      </c>
      <c r="C17" s="33">
        <f>C18</f>
        <v>0</v>
      </c>
      <c r="D17" s="33">
        <f t="shared" ref="D17:F17" si="6">D18</f>
        <v>0</v>
      </c>
      <c r="E17" s="10">
        <f t="shared" si="6"/>
        <v>3476178.67</v>
      </c>
      <c r="F17" s="33">
        <f t="shared" si="6"/>
        <v>0</v>
      </c>
      <c r="G17" s="33">
        <f t="shared" ref="G17:H17" si="7">G18</f>
        <v>0</v>
      </c>
      <c r="H17" s="33">
        <f t="shared" si="7"/>
        <v>-3476178.67</v>
      </c>
      <c r="I17" s="33">
        <f>F17/F57*100</f>
        <v>0</v>
      </c>
      <c r="J17" s="33">
        <f t="shared" ref="J17:K17" si="8">J18</f>
        <v>0</v>
      </c>
      <c r="K17" s="33">
        <f t="shared" si="8"/>
        <v>0</v>
      </c>
    </row>
    <row r="18" spans="1:11" outlineLevel="1" x14ac:dyDescent="0.25">
      <c r="A18" s="18" t="s">
        <v>21</v>
      </c>
      <c r="B18" s="12" t="s">
        <v>22</v>
      </c>
      <c r="C18" s="32">
        <f>'001'!C18+'002'!C18+'003'!C18+'004'!C18+'005'!C18+'006'!C18+'008'!C18+'009'!C18+'012'!C18+'014'!C18+'015'!C18</f>
        <v>0</v>
      </c>
      <c r="D18" s="14">
        <f>'001'!D18+'002'!D18+'003'!D18+'004'!D18+'005'!D18+'006'!D18+'008'!D18+'009'!D18+'012'!D18+'014'!D18+'015'!D18</f>
        <v>0</v>
      </c>
      <c r="E18" s="15">
        <f>'001'!E18+'002'!E18+'003'!E18+'004'!E18+'005'!E18+'006'!E18+'008'!E18+'009'!E18+'012'!E18+'014'!E18+'015'!E18</f>
        <v>3476178.67</v>
      </c>
      <c r="F18" s="14">
        <f>'001'!F18+'002'!F18+'003'!F18+'004'!F18+'005'!F18+'006'!F18+'008'!F18+'009'!F18+'012'!F18+'014'!F18+'015'!F18</f>
        <v>0</v>
      </c>
      <c r="G18" s="32">
        <f t="shared" ref="G18:G56" si="9">F18-C18</f>
        <v>0</v>
      </c>
      <c r="H18" s="32">
        <f t="shared" ref="H18:H56" si="10">F18-E18</f>
        <v>-3476178.67</v>
      </c>
      <c r="I18" s="32">
        <f>F18/F57*100</f>
        <v>0</v>
      </c>
      <c r="J18" s="14">
        <f>'001'!J18+'002'!J18+'003'!J18+'004'!J18+'005'!J18+'006'!J18+'008'!J18+'009'!J18+'012'!J18+'014'!J18+'015'!J18</f>
        <v>0</v>
      </c>
      <c r="K18" s="14">
        <f>'001'!K18+'002'!K18+'003'!K18+'004'!K18+'005'!K18+'006'!K18+'008'!K18+'009'!K18+'012'!K18+'014'!K18+'015'!K18</f>
        <v>0</v>
      </c>
    </row>
    <row r="19" spans="1:11" ht="47.25" x14ac:dyDescent="0.25">
      <c r="A19" s="8" t="s">
        <v>23</v>
      </c>
      <c r="B19" s="17" t="s">
        <v>24</v>
      </c>
      <c r="C19" s="33">
        <f t="shared" ref="C19:H19" si="11">SUM(C20:C22)</f>
        <v>0</v>
      </c>
      <c r="D19" s="33">
        <f t="shared" ref="D19:F19" si="12">SUM(D20:D22)</f>
        <v>0</v>
      </c>
      <c r="E19" s="10">
        <f t="shared" si="12"/>
        <v>77225968.599999994</v>
      </c>
      <c r="F19" s="33">
        <f t="shared" si="12"/>
        <v>0</v>
      </c>
      <c r="G19" s="33">
        <f t="shared" si="11"/>
        <v>0</v>
      </c>
      <c r="H19" s="33">
        <f t="shared" si="11"/>
        <v>-77225968.599999994</v>
      </c>
      <c r="I19" s="33">
        <f>F19/F57*100</f>
        <v>0</v>
      </c>
      <c r="J19" s="10">
        <f t="shared" ref="J19:K19" si="13">SUM(J20:J22)</f>
        <v>0</v>
      </c>
      <c r="K19" s="10">
        <f t="shared" si="13"/>
        <v>0</v>
      </c>
    </row>
    <row r="20" spans="1:11" outlineLevel="1" x14ac:dyDescent="0.25">
      <c r="A20" s="19" t="s">
        <v>25</v>
      </c>
      <c r="B20" s="20" t="s">
        <v>26</v>
      </c>
      <c r="C20" s="32">
        <f>'001'!C20+'002'!C20+'003'!C20+'004'!C20+'005'!C20+'006'!C20+'008'!C20+'009'!C20+'012'!C20+'014'!C20+'015'!C20</f>
        <v>0</v>
      </c>
      <c r="D20" s="14">
        <f>'001'!D20+'002'!D20+'003'!D20+'004'!D20+'005'!D20+'006'!D20+'008'!D20+'009'!D20+'012'!D20+'014'!D20+'015'!D20</f>
        <v>0</v>
      </c>
      <c r="E20" s="15">
        <f>'001'!E20+'002'!E20+'003'!E20+'004'!E20+'005'!E20+'006'!E20+'008'!E20+'009'!E20+'012'!E20+'014'!E20+'015'!E20</f>
        <v>17075371.120000001</v>
      </c>
      <c r="F20" s="14">
        <f>'001'!F20+'002'!F20+'003'!F20+'004'!F20+'005'!F20+'006'!F20+'008'!F20+'009'!F20+'012'!F20+'014'!F20+'015'!F20</f>
        <v>0</v>
      </c>
      <c r="G20" s="32">
        <f t="shared" si="9"/>
        <v>0</v>
      </c>
      <c r="H20" s="32">
        <f t="shared" si="10"/>
        <v>-17075371.120000001</v>
      </c>
      <c r="I20" s="32">
        <f>F20/F57*100</f>
        <v>0</v>
      </c>
      <c r="J20" s="14">
        <f>'001'!J20+'002'!J20+'003'!J20+'004'!J20+'005'!J20+'006'!J20+'008'!J20+'009'!J20+'012'!J20+'014'!J20+'015'!J20</f>
        <v>0</v>
      </c>
      <c r="K20" s="14">
        <f>'001'!K20+'002'!K20+'003'!K20+'004'!K20+'005'!K20+'006'!K20+'008'!K20+'009'!K20+'012'!K20+'014'!K20+'015'!K20</f>
        <v>0</v>
      </c>
    </row>
    <row r="21" spans="1:11" ht="60.75" customHeight="1" outlineLevel="1" x14ac:dyDescent="0.25">
      <c r="A21" s="19" t="s">
        <v>27</v>
      </c>
      <c r="B21" s="12" t="s">
        <v>28</v>
      </c>
      <c r="C21" s="32">
        <f>'001'!C21+'002'!C21+'003'!C21+'004'!C21+'005'!C21+'006'!C21+'008'!C21+'009'!C21+'012'!C21+'014'!C21+'015'!C21</f>
        <v>0</v>
      </c>
      <c r="D21" s="14">
        <f>'001'!D21+'002'!D21+'003'!D21+'004'!D21+'005'!D21+'006'!D21+'008'!D21+'009'!D21+'012'!D21+'014'!D21+'015'!D21</f>
        <v>0</v>
      </c>
      <c r="E21" s="15">
        <f>'001'!E21+'002'!E21+'003'!E21+'004'!E21+'005'!E21+'006'!E21+'008'!E21+'009'!E21+'012'!E21+'014'!E21+'015'!E21</f>
        <v>57632697.479999997</v>
      </c>
      <c r="F21" s="14">
        <f>'001'!F21+'002'!F21+'003'!F21+'004'!F21+'005'!F21+'006'!F21+'008'!F21+'009'!F21+'012'!F21+'014'!F21+'015'!F21</f>
        <v>0</v>
      </c>
      <c r="G21" s="32">
        <f t="shared" si="9"/>
        <v>0</v>
      </c>
      <c r="H21" s="32">
        <f t="shared" si="10"/>
        <v>-57632697.479999997</v>
      </c>
      <c r="I21" s="32">
        <f>F21/F57*100</f>
        <v>0</v>
      </c>
      <c r="J21" s="14">
        <f>'001'!J21+'002'!J21+'003'!J21+'004'!J21+'005'!J21+'006'!J21+'008'!J21+'009'!J21+'012'!J21+'014'!J21+'015'!J21</f>
        <v>0</v>
      </c>
      <c r="K21" s="14">
        <f>'001'!K21+'002'!K21+'003'!K21+'004'!K21+'005'!K21+'006'!K21+'008'!K21+'009'!K21+'012'!K21+'014'!K21+'015'!K21</f>
        <v>0</v>
      </c>
    </row>
    <row r="22" spans="1:11" ht="49.5" customHeight="1" outlineLevel="1" x14ac:dyDescent="0.25">
      <c r="A22" s="19" t="s">
        <v>29</v>
      </c>
      <c r="B22" s="12" t="s">
        <v>30</v>
      </c>
      <c r="C22" s="32">
        <f>'001'!C22+'002'!C22+'003'!C22+'004'!C22+'005'!C22+'006'!C22+'008'!C22+'009'!C22+'012'!C22+'014'!C22+'015'!C22</f>
        <v>0</v>
      </c>
      <c r="D22" s="14">
        <f>'001'!D22+'002'!D22+'003'!D22+'004'!D22+'005'!D22+'006'!D22+'008'!D22+'009'!D22+'012'!D22+'014'!D22+'015'!D22</f>
        <v>0</v>
      </c>
      <c r="E22" s="15">
        <f>'001'!E22+'002'!E22+'003'!E22+'004'!E22+'005'!E22+'006'!E22+'008'!E22+'009'!E22+'012'!E22+'014'!E22+'015'!E22</f>
        <v>2517900</v>
      </c>
      <c r="F22" s="14">
        <f>'001'!F22+'002'!F22+'003'!F22+'004'!F22+'005'!F22+'006'!F22+'008'!F22+'009'!F22+'012'!F22+'014'!F22+'015'!F22</f>
        <v>0</v>
      </c>
      <c r="G22" s="32">
        <f t="shared" si="9"/>
        <v>0</v>
      </c>
      <c r="H22" s="32">
        <f t="shared" si="10"/>
        <v>-2517900</v>
      </c>
      <c r="I22" s="32">
        <f>F22/F57*100</f>
        <v>0</v>
      </c>
      <c r="J22" s="14">
        <f>'001'!J22+'002'!J22+'003'!J22+'004'!J22+'005'!J22+'006'!J22+'008'!J22+'009'!J22+'012'!J22+'014'!J22+'015'!J22</f>
        <v>0</v>
      </c>
      <c r="K22" s="14">
        <f>'001'!K22+'002'!K22+'003'!K22+'004'!K22+'005'!K22+'006'!K22+'008'!K22+'009'!K22+'012'!K22+'014'!K22+'015'!K22</f>
        <v>0</v>
      </c>
    </row>
    <row r="23" spans="1:11" x14ac:dyDescent="0.25">
      <c r="A23" s="8" t="s">
        <v>31</v>
      </c>
      <c r="B23" s="17" t="s">
        <v>32</v>
      </c>
      <c r="C23" s="33">
        <f>SUM(C24:C28)</f>
        <v>0</v>
      </c>
      <c r="D23" s="33">
        <f t="shared" ref="D23:F23" si="14">SUM(D24:D28)</f>
        <v>0</v>
      </c>
      <c r="E23" s="10">
        <f t="shared" si="14"/>
        <v>4187913046.7199998</v>
      </c>
      <c r="F23" s="33">
        <f t="shared" si="14"/>
        <v>0</v>
      </c>
      <c r="G23" s="33">
        <f t="shared" ref="G23:H23" si="15">SUM(G24:G28)</f>
        <v>0</v>
      </c>
      <c r="H23" s="33">
        <f t="shared" si="15"/>
        <v>-4187913046.7199998</v>
      </c>
      <c r="I23" s="33">
        <f>F23/F57*100</f>
        <v>0</v>
      </c>
      <c r="J23" s="33">
        <f t="shared" ref="J23:K23" si="16">SUM(J24:J28)</f>
        <v>0</v>
      </c>
      <c r="K23" s="33">
        <f t="shared" si="16"/>
        <v>0</v>
      </c>
    </row>
    <row r="24" spans="1:11" outlineLevel="1" x14ac:dyDescent="0.25">
      <c r="A24" s="16" t="s">
        <v>33</v>
      </c>
      <c r="B24" s="12" t="s">
        <v>34</v>
      </c>
      <c r="C24" s="32">
        <f>'001'!C24+'002'!C24+'003'!C24+'004'!C24+'005'!C24+'006'!C24+'008'!C24+'009'!C24+'012'!C24+'014'!C24+'015'!C24</f>
        <v>0</v>
      </c>
      <c r="D24" s="14">
        <f>'001'!D24+'002'!D24+'003'!D24+'004'!D24+'005'!D24+'006'!D24+'008'!D24+'009'!D24+'012'!D24+'014'!D24+'015'!D24</f>
        <v>0</v>
      </c>
      <c r="E24" s="15">
        <f>'001'!E24+'002'!E24+'003'!E24+'004'!E24+'005'!E24+'006'!E24+'008'!E24+'009'!E24+'012'!E24+'014'!E24+'015'!E24</f>
        <v>32377966</v>
      </c>
      <c r="F24" s="32">
        <f>'001'!F24+'002'!F24+'003'!F24+'004'!F24+'005'!F24+'006'!F24+'008'!F24+'009'!F24+'012'!F24+'014'!F24+'015'!F24</f>
        <v>0</v>
      </c>
      <c r="G24" s="32">
        <f t="shared" si="9"/>
        <v>0</v>
      </c>
      <c r="H24" s="32">
        <f t="shared" si="10"/>
        <v>-32377966</v>
      </c>
      <c r="I24" s="32">
        <f>F24/F57*100</f>
        <v>0</v>
      </c>
      <c r="J24" s="32">
        <f>'001'!J24+'002'!J24+'003'!J24+'004'!J24+'005'!J24+'006'!J24+'008'!J24+'009'!J24+'012'!J24+'014'!J24+'015'!J24</f>
        <v>0</v>
      </c>
      <c r="K24" s="32">
        <f>'001'!K24+'002'!K24+'003'!K24+'004'!K24+'005'!K24+'006'!K24+'008'!K24+'009'!K24+'012'!K24+'014'!K24+'015'!K24</f>
        <v>0</v>
      </c>
    </row>
    <row r="25" spans="1:11" outlineLevel="1" x14ac:dyDescent="0.25">
      <c r="A25" s="16" t="s">
        <v>35</v>
      </c>
      <c r="B25" s="12" t="s">
        <v>36</v>
      </c>
      <c r="C25" s="32">
        <f>'001'!C25+'002'!C25+'003'!C25+'004'!C25+'005'!C25+'006'!C25+'008'!C25+'009'!C25+'012'!C25+'014'!C25+'015'!C25</f>
        <v>0</v>
      </c>
      <c r="D25" s="14">
        <f>'001'!D25+'002'!D25+'003'!D25+'004'!D25+'005'!D25+'006'!D25+'008'!D25+'009'!D25+'012'!D25+'014'!D25+'015'!D25</f>
        <v>0</v>
      </c>
      <c r="E25" s="15">
        <f>'001'!E25+'002'!E25+'003'!E25+'004'!E25+'005'!E25+'006'!E25+'008'!E25+'009'!E25+'012'!E25+'014'!E25+'015'!E25</f>
        <v>1072011.42</v>
      </c>
      <c r="F25" s="32">
        <f>'001'!F25+'002'!F25+'003'!F25+'004'!F25+'005'!F25+'006'!F25+'008'!F25+'009'!F25+'012'!F25+'014'!F25+'015'!F25</f>
        <v>0</v>
      </c>
      <c r="G25" s="32">
        <f t="shared" si="9"/>
        <v>0</v>
      </c>
      <c r="H25" s="32">
        <f t="shared" si="10"/>
        <v>-1072011.42</v>
      </c>
      <c r="I25" s="32">
        <f>F25/F57*100</f>
        <v>0</v>
      </c>
      <c r="J25" s="32">
        <f>'001'!J25+'002'!J25+'003'!J25+'004'!J25+'005'!J25+'006'!J25+'008'!J25+'009'!J25+'012'!J25+'014'!J25+'015'!J25</f>
        <v>0</v>
      </c>
      <c r="K25" s="32">
        <f>'001'!K25+'002'!K25+'003'!K25+'004'!K25+'005'!K25+'006'!K25+'008'!K25+'009'!K25+'012'!K25+'014'!K25+'015'!K25</f>
        <v>0</v>
      </c>
    </row>
    <row r="26" spans="1:11" outlineLevel="1" x14ac:dyDescent="0.25">
      <c r="A26" s="16" t="s">
        <v>37</v>
      </c>
      <c r="B26" s="12" t="s">
        <v>38</v>
      </c>
      <c r="C26" s="32">
        <f>'001'!C26+'002'!C26+'003'!C26+'004'!C26+'005'!C26+'006'!C26+'008'!C26+'009'!C26+'012'!C26+'014'!C26+'015'!C26</f>
        <v>0</v>
      </c>
      <c r="D26" s="14">
        <f>'001'!D26+'002'!D26+'003'!D26+'004'!D26+'005'!D26+'006'!D26+'008'!D26+'009'!D26+'012'!D26+'014'!D26+'015'!D26</f>
        <v>0</v>
      </c>
      <c r="E26" s="15">
        <f>'001'!E26+'002'!E26+'003'!E26+'004'!E26+'005'!E26+'006'!E26+'008'!E26+'009'!E26+'012'!E26+'014'!E26+'015'!E26</f>
        <v>1028922618.09</v>
      </c>
      <c r="F26" s="14">
        <f>'001'!F26+'002'!F26+'003'!F26+'004'!F26+'005'!F26+'006'!F26+'008'!F26+'009'!F26+'012'!F26+'014'!F26+'015'!F26</f>
        <v>0</v>
      </c>
      <c r="G26" s="32">
        <f t="shared" si="9"/>
        <v>0</v>
      </c>
      <c r="H26" s="32">
        <f t="shared" si="10"/>
        <v>-1028922618.09</v>
      </c>
      <c r="I26" s="32">
        <f>F26/F57*100</f>
        <v>0</v>
      </c>
      <c r="J26" s="14">
        <f>'001'!J26+'002'!J26+'003'!J26+'004'!J26+'005'!J26+'006'!J26+'008'!J26+'009'!J26+'012'!J26+'014'!J26+'015'!J26</f>
        <v>0</v>
      </c>
      <c r="K26" s="14">
        <f>'001'!K26+'002'!K26+'003'!K26+'004'!K26+'005'!K26+'006'!K26+'008'!K26+'009'!K26+'012'!K26+'014'!K26+'015'!K26</f>
        <v>0</v>
      </c>
    </row>
    <row r="27" spans="1:11" outlineLevel="1" x14ac:dyDescent="0.25">
      <c r="A27" s="16" t="s">
        <v>39</v>
      </c>
      <c r="B27" s="12" t="s">
        <v>40</v>
      </c>
      <c r="C27" s="32">
        <f>'001'!C27+'002'!C27+'003'!C27+'004'!C27+'005'!C27+'006'!C27+'008'!C27+'009'!C27+'012'!C27+'014'!C27+'015'!C27</f>
        <v>0</v>
      </c>
      <c r="D27" s="14">
        <f>'001'!D27+'002'!D27+'003'!D27+'004'!D27+'005'!D27+'006'!D27+'008'!D27+'009'!D27+'012'!D27+'014'!D27+'015'!D27</f>
        <v>0</v>
      </c>
      <c r="E27" s="15">
        <f>'001'!E27+'002'!E27+'003'!E27+'004'!E27+'005'!E27+'006'!E27+'008'!E27+'009'!E27+'012'!E27+'014'!E27+'015'!E27</f>
        <v>3055143312.0999999</v>
      </c>
      <c r="F27" s="14">
        <f>'001'!F27+'002'!F27+'003'!F27+'004'!F27+'005'!F27+'006'!F27+'008'!F27+'009'!F27+'012'!F27+'014'!F27+'015'!F27</f>
        <v>0</v>
      </c>
      <c r="G27" s="32">
        <f t="shared" si="9"/>
        <v>0</v>
      </c>
      <c r="H27" s="32">
        <f t="shared" si="10"/>
        <v>-3055143312.0999999</v>
      </c>
      <c r="I27" s="32">
        <f>F27/F57*100</f>
        <v>0</v>
      </c>
      <c r="J27" s="14">
        <f>'001'!J27+'002'!J27+'003'!J27+'004'!J27+'005'!J27+'006'!J27+'008'!J27+'009'!J27+'012'!J27+'014'!J27+'015'!J27</f>
        <v>0</v>
      </c>
      <c r="K27" s="14">
        <f>'001'!K27+'002'!K27+'003'!K27+'004'!K27+'005'!K27+'006'!K27+'008'!K27+'009'!K27+'012'!K27+'014'!K27+'015'!K27</f>
        <v>0</v>
      </c>
    </row>
    <row r="28" spans="1:11" ht="31.5" outlineLevel="1" x14ac:dyDescent="0.25">
      <c r="A28" s="16" t="s">
        <v>41</v>
      </c>
      <c r="B28" s="12" t="s">
        <v>42</v>
      </c>
      <c r="C28" s="32">
        <f>'001'!C28+'002'!C28+'003'!C28+'004'!C28+'005'!C28+'006'!C28+'008'!C28+'009'!C28+'012'!C28+'014'!C28+'015'!C28</f>
        <v>0</v>
      </c>
      <c r="D28" s="14">
        <f>'001'!D28+'002'!D28+'003'!D28+'004'!D28+'005'!D28+'006'!D28+'008'!D28+'009'!D28+'012'!D28+'014'!D28+'015'!D28</f>
        <v>0</v>
      </c>
      <c r="E28" s="15">
        <f>'001'!E28+'002'!E28+'003'!E28+'004'!E28+'005'!E28+'006'!E28+'008'!E28+'009'!E28+'012'!E28+'014'!E28+'015'!E28</f>
        <v>70397139.109999999</v>
      </c>
      <c r="F28" s="14">
        <f>'001'!F28+'002'!F28+'003'!F28+'004'!F28+'005'!F28+'006'!F28+'008'!F28+'009'!F28+'012'!F28+'014'!F28+'015'!F28</f>
        <v>0</v>
      </c>
      <c r="G28" s="32">
        <f t="shared" si="9"/>
        <v>0</v>
      </c>
      <c r="H28" s="32">
        <f t="shared" si="10"/>
        <v>-70397139.109999999</v>
      </c>
      <c r="I28" s="32">
        <f>F28/F57*100</f>
        <v>0</v>
      </c>
      <c r="J28" s="14">
        <f>'001'!J28+'002'!J28+'003'!J28+'004'!J28+'005'!J28+'006'!J28+'008'!J28+'009'!J28+'012'!J28+'014'!J28+'015'!J28</f>
        <v>0</v>
      </c>
      <c r="K28" s="14">
        <f>'001'!K28+'002'!K28+'003'!K28+'004'!K28+'005'!K28+'006'!K28+'008'!K28+'009'!K28+'012'!K28+'014'!K28+'015'!K28</f>
        <v>0</v>
      </c>
    </row>
    <row r="29" spans="1:11" ht="31.5" x14ac:dyDescent="0.25">
      <c r="A29" s="8" t="s">
        <v>43</v>
      </c>
      <c r="B29" s="17" t="s">
        <v>44</v>
      </c>
      <c r="C29" s="33">
        <f>SUM(C30:C33)</f>
        <v>0</v>
      </c>
      <c r="D29" s="33">
        <f t="shared" ref="D29:F29" si="17">SUM(D30:D33)</f>
        <v>0</v>
      </c>
      <c r="E29" s="10">
        <f t="shared" si="17"/>
        <v>1814957674.6300001</v>
      </c>
      <c r="F29" s="33">
        <f t="shared" si="17"/>
        <v>0</v>
      </c>
      <c r="G29" s="33">
        <f t="shared" ref="G29:H29" si="18">SUM(G30:G33)</f>
        <v>0</v>
      </c>
      <c r="H29" s="33">
        <f t="shared" si="18"/>
        <v>-1814957674.6300001</v>
      </c>
      <c r="I29" s="33">
        <f>F29/F57*100</f>
        <v>0</v>
      </c>
      <c r="J29" s="37">
        <f t="shared" ref="J29:K29" si="19">SUM(J30:J33)</f>
        <v>0</v>
      </c>
      <c r="K29" s="37">
        <f t="shared" si="19"/>
        <v>0</v>
      </c>
    </row>
    <row r="30" spans="1:11" outlineLevel="1" x14ac:dyDescent="0.25">
      <c r="A30" s="16" t="s">
        <v>45</v>
      </c>
      <c r="B30" s="12" t="s">
        <v>46</v>
      </c>
      <c r="C30" s="32">
        <f>'001'!C30+'002'!C30+'003'!C30+'004'!C30+'005'!C30+'006'!C30+'008'!C30+'009'!C30+'012'!C30+'014'!C30+'015'!C30</f>
        <v>0</v>
      </c>
      <c r="D30" s="14">
        <f>'001'!D30+'002'!D30+'003'!D30+'004'!D30+'005'!D30+'006'!D30+'008'!D30+'009'!D30+'012'!D30+'014'!D30+'015'!D30</f>
        <v>0</v>
      </c>
      <c r="E30" s="15">
        <f>'001'!E30+'002'!E30+'003'!E30+'004'!E30+'005'!E30+'006'!E30+'008'!E30+'009'!E30+'012'!E30+'014'!E30+'015'!E30</f>
        <v>247337829.56</v>
      </c>
      <c r="F30" s="14">
        <f>'001'!F30+'002'!F30+'003'!F30+'004'!F30+'005'!F30+'006'!F30+'008'!F30+'009'!F30+'012'!F30+'014'!F30+'015'!F30</f>
        <v>0</v>
      </c>
      <c r="G30" s="32">
        <f t="shared" si="9"/>
        <v>0</v>
      </c>
      <c r="H30" s="32">
        <f t="shared" si="10"/>
        <v>-247337829.56</v>
      </c>
      <c r="I30" s="42">
        <f>F30/F57*100</f>
        <v>0</v>
      </c>
      <c r="J30" s="34">
        <f>'001'!J30+'002'!J30+'003'!J30+'004'!J30+'005'!J30+'006'!J30+'008'!J30+'009'!J30+'012'!J30+'014'!J30+'015'!J30</f>
        <v>0</v>
      </c>
      <c r="K30" s="34">
        <f>'001'!K30+'002'!K30+'003'!K30+'004'!K30+'005'!K30+'006'!K30+'008'!K30+'009'!K30+'012'!K30+'014'!K30+'015'!K30</f>
        <v>0</v>
      </c>
    </row>
    <row r="31" spans="1:11" outlineLevel="1" x14ac:dyDescent="0.25">
      <c r="A31" s="16" t="s">
        <v>47</v>
      </c>
      <c r="B31" s="12" t="s">
        <v>48</v>
      </c>
      <c r="C31" s="32">
        <f>'001'!C31+'002'!C31+'003'!C31+'004'!C31+'005'!C31+'006'!C31+'008'!C31+'009'!C31+'012'!C31+'014'!C31+'015'!C31</f>
        <v>0</v>
      </c>
      <c r="D31" s="14">
        <f>'001'!D31+'002'!D31+'003'!D31+'004'!D31+'005'!D31+'006'!D31+'008'!D31+'009'!D31+'012'!D31+'014'!D31+'015'!D31</f>
        <v>0</v>
      </c>
      <c r="E31" s="15">
        <f>'001'!E31+'002'!E31+'003'!E31+'004'!E31+'005'!E31+'006'!E31+'008'!E31+'009'!E31+'012'!E31+'014'!E31+'015'!E31</f>
        <v>541372178.38</v>
      </c>
      <c r="F31" s="14">
        <f>'001'!F31+'002'!F31+'003'!F31+'004'!F31+'005'!F31+'006'!F31+'008'!F31+'009'!F31+'012'!F31+'014'!F31+'015'!F31</f>
        <v>0</v>
      </c>
      <c r="G31" s="32">
        <f t="shared" si="9"/>
        <v>0</v>
      </c>
      <c r="H31" s="32">
        <f t="shared" si="10"/>
        <v>-541372178.38</v>
      </c>
      <c r="I31" s="42">
        <f>F31/F57*100</f>
        <v>0</v>
      </c>
      <c r="J31" s="34">
        <f>'001'!J31+'002'!J31+'003'!J31+'004'!J31+'005'!J31+'006'!J31+'008'!J31+'009'!J31+'012'!J31+'014'!J31+'015'!J31</f>
        <v>0</v>
      </c>
      <c r="K31" s="34">
        <f>'001'!K31+'002'!K31+'003'!K31+'004'!K31+'005'!K31+'006'!K31+'008'!K31+'009'!K31+'012'!K31+'014'!K31+'015'!K31</f>
        <v>0</v>
      </c>
    </row>
    <row r="32" spans="1:11" outlineLevel="1" x14ac:dyDescent="0.25">
      <c r="A32" s="16" t="s">
        <v>49</v>
      </c>
      <c r="B32" s="12" t="s">
        <v>50</v>
      </c>
      <c r="C32" s="32">
        <f>'001'!C32+'002'!C32+'003'!C32+'004'!C32+'005'!C32+'006'!C32+'008'!C32+'009'!C32+'012'!C32+'014'!C32+'015'!C32</f>
        <v>0</v>
      </c>
      <c r="D32" s="14">
        <f>'001'!D32+'002'!D32+'003'!D32+'004'!D32+'005'!D32+'006'!D32+'008'!D32+'009'!D32+'012'!D32+'014'!D32+'015'!D32</f>
        <v>0</v>
      </c>
      <c r="E32" s="15">
        <f>'001'!E32+'002'!E32+'003'!E32+'004'!E32+'005'!E32+'006'!E32+'008'!E32+'009'!E32+'012'!E32+'014'!E32+'015'!E32</f>
        <v>688375704.86000001</v>
      </c>
      <c r="F32" s="14">
        <f>'001'!F32+'002'!F32+'003'!F32+'004'!F32+'005'!F32+'006'!F32+'008'!F32+'009'!F32+'012'!F32+'014'!F32+'015'!F32</f>
        <v>0</v>
      </c>
      <c r="G32" s="32">
        <f t="shared" si="9"/>
        <v>0</v>
      </c>
      <c r="H32" s="32">
        <f t="shared" si="10"/>
        <v>-688375704.86000001</v>
      </c>
      <c r="I32" s="42">
        <f>F32/F57*100</f>
        <v>0</v>
      </c>
      <c r="J32" s="35">
        <f>'001'!J32+'002'!J32+'003'!J32+'004'!J32+'005'!J32+'006'!J32+'008'!J32+'009'!J32+'012'!J32+'014'!J32+'015'!J32</f>
        <v>0</v>
      </c>
      <c r="K32" s="35">
        <f>'001'!K32+'002'!K32+'003'!K32+'004'!K32+'005'!K32+'006'!K32+'008'!K32+'009'!K32+'012'!K32+'014'!K32+'015'!K32</f>
        <v>0</v>
      </c>
    </row>
    <row r="33" spans="1:11" ht="31.5" outlineLevel="1" x14ac:dyDescent="0.25">
      <c r="A33" s="16" t="s">
        <v>51</v>
      </c>
      <c r="B33" s="12" t="s">
        <v>52</v>
      </c>
      <c r="C33" s="32">
        <f>'001'!C33+'002'!C33+'003'!C33+'004'!C33+'005'!C33+'006'!C33+'008'!C33+'009'!C33+'012'!C33+'014'!C33+'015'!C33</f>
        <v>0</v>
      </c>
      <c r="D33" s="14">
        <f>'001'!D33+'002'!D33+'003'!D33+'004'!D33+'005'!D33+'006'!D33+'008'!D33+'009'!D33+'012'!D33+'014'!D33+'015'!D33</f>
        <v>0</v>
      </c>
      <c r="E33" s="15">
        <f>'001'!E33+'002'!E33+'003'!E33+'004'!E33+'005'!E33+'006'!E33+'008'!E33+'009'!E33+'012'!E33+'014'!E33+'015'!E33</f>
        <v>337871961.82999998</v>
      </c>
      <c r="F33" s="14">
        <f>'001'!F33+'002'!F33+'003'!F33+'004'!F33+'005'!F33+'006'!F33+'008'!F33+'009'!F33+'012'!F33+'014'!F33+'015'!F33</f>
        <v>0</v>
      </c>
      <c r="G33" s="32">
        <f t="shared" si="9"/>
        <v>0</v>
      </c>
      <c r="H33" s="32">
        <f t="shared" si="10"/>
        <v>-337871961.82999998</v>
      </c>
      <c r="I33" s="42">
        <f>F33/F57*100</f>
        <v>0</v>
      </c>
      <c r="J33" s="36">
        <f>'001'!J33+'002'!J33+'003'!J33+'004'!J33+'005'!J33+'006'!J33+'008'!J33+'009'!J33+'012'!J33+'014'!J33+'015'!J33</f>
        <v>0</v>
      </c>
      <c r="K33" s="36">
        <f>'001'!K33+'002'!K33+'003'!K33+'004'!K33+'005'!K33+'006'!K33+'008'!K33+'009'!K33+'012'!K33+'014'!K33+'015'!K33</f>
        <v>0</v>
      </c>
    </row>
    <row r="34" spans="1:11" x14ac:dyDescent="0.25">
      <c r="A34" s="21" t="s">
        <v>53</v>
      </c>
      <c r="B34" s="17" t="s">
        <v>54</v>
      </c>
      <c r="C34" s="33">
        <f>C35</f>
        <v>0</v>
      </c>
      <c r="D34" s="33">
        <f t="shared" ref="D34:F34" si="20">D35</f>
        <v>0</v>
      </c>
      <c r="E34" s="10">
        <f t="shared" si="20"/>
        <v>1554398320.55</v>
      </c>
      <c r="F34" s="33">
        <f t="shared" si="20"/>
        <v>0</v>
      </c>
      <c r="G34" s="33">
        <f t="shared" ref="G34:H34" si="21">G35</f>
        <v>0</v>
      </c>
      <c r="H34" s="33">
        <f t="shared" si="21"/>
        <v>-1554398320.55</v>
      </c>
      <c r="I34" s="33">
        <f>F34/F57*100</f>
        <v>0</v>
      </c>
      <c r="J34" s="37">
        <f t="shared" ref="J34:K34" si="22">J35</f>
        <v>0</v>
      </c>
      <c r="K34" s="37">
        <f t="shared" si="22"/>
        <v>0</v>
      </c>
    </row>
    <row r="35" spans="1:11" ht="31.5" outlineLevel="1" x14ac:dyDescent="0.25">
      <c r="A35" s="22" t="s">
        <v>55</v>
      </c>
      <c r="B35" s="12" t="s">
        <v>56</v>
      </c>
      <c r="C35" s="32">
        <f>'001'!C35+'002'!C35+'003'!C35+'004'!C35+'005'!C35+'006'!C35+'008'!C35+'009'!C35+'012'!C35+'014'!C35+'015'!C35</f>
        <v>0</v>
      </c>
      <c r="D35" s="14">
        <f>'001'!D35+'002'!D35+'003'!D35+'004'!D35+'005'!D35+'006'!D35+'008'!D35+'009'!D35+'012'!D35+'014'!D35+'015'!D35</f>
        <v>0</v>
      </c>
      <c r="E35" s="15">
        <f>'001'!E35+'002'!E35+'003'!E35+'004'!E35+'005'!E35+'006'!E35+'008'!E35+'009'!E35+'012'!E35+'014'!E35+'015'!E35</f>
        <v>1554398320.55</v>
      </c>
      <c r="F35" s="14">
        <f>'001'!F35+'002'!F35+'003'!F35+'004'!F35+'005'!F35+'006'!F35+'008'!F35+'009'!F35+'012'!F35+'014'!F35+'015'!F35</f>
        <v>0</v>
      </c>
      <c r="G35" s="32">
        <f t="shared" si="9"/>
        <v>0</v>
      </c>
      <c r="H35" s="32">
        <f t="shared" si="10"/>
        <v>-1554398320.55</v>
      </c>
      <c r="I35" s="42">
        <f>F35/F57*100</f>
        <v>0</v>
      </c>
      <c r="J35" s="34">
        <f>'001'!J35+'002'!J35+'003'!J35+'004'!J35+'005'!J35+'006'!J35+'008'!J35+'009'!J35+'012'!J35+'014'!J35+'015'!J35</f>
        <v>0</v>
      </c>
      <c r="K35" s="34">
        <f>'001'!K35+'002'!K35+'003'!K35+'004'!K35+'005'!K35+'006'!K35+'008'!K35+'009'!K35+'012'!K35+'014'!K35+'015'!K35</f>
        <v>0</v>
      </c>
    </row>
    <row r="36" spans="1:11" x14ac:dyDescent="0.25">
      <c r="A36" s="8" t="s">
        <v>57</v>
      </c>
      <c r="B36" s="17" t="s">
        <v>58</v>
      </c>
      <c r="C36" s="33">
        <f t="shared" ref="C36:H36" si="23">SUM(C37:C41)</f>
        <v>7388228556.2599993</v>
      </c>
      <c r="D36" s="33">
        <f t="shared" ref="D36:F36" si="24">SUM(D37:D41)</f>
        <v>7902472880.5299997</v>
      </c>
      <c r="E36" s="10">
        <f t="shared" si="24"/>
        <v>12062967664.42</v>
      </c>
      <c r="F36" s="33">
        <f t="shared" si="24"/>
        <v>8250759218.4699993</v>
      </c>
      <c r="G36" s="33">
        <f t="shared" si="23"/>
        <v>862530662.21000016</v>
      </c>
      <c r="H36" s="33">
        <f t="shared" si="23"/>
        <v>-3812208445.9500008</v>
      </c>
      <c r="I36" s="33">
        <f>F36/F57*100</f>
        <v>86.147145821669213</v>
      </c>
      <c r="J36" s="38">
        <f t="shared" ref="J36:K36" si="25">SUM(J37:J41)</f>
        <v>8347293126.5200005</v>
      </c>
      <c r="K36" s="38">
        <f t="shared" si="25"/>
        <v>8356953452.6599998</v>
      </c>
    </row>
    <row r="37" spans="1:11" outlineLevel="1" x14ac:dyDescent="0.25">
      <c r="A37" s="16" t="s">
        <v>59</v>
      </c>
      <c r="B37" s="12" t="s">
        <v>60</v>
      </c>
      <c r="C37" s="32">
        <f>'001'!C37+'002'!C37+'003'!C37+'004'!C37+'005'!C37+'006'!C37+'008'!C37+'009'!C37+'012'!C37+'014'!C37+'015'!C37</f>
        <v>2977399698.0999999</v>
      </c>
      <c r="D37" s="14">
        <f>'001'!D37+'002'!D37+'003'!D37+'004'!D37+'005'!D37+'006'!D37+'008'!D37+'009'!D37+'012'!D37+'014'!D37+'015'!D37</f>
        <v>2516032151.1799998</v>
      </c>
      <c r="E37" s="15">
        <f>'001'!E37+'002'!E37+'003'!E37+'004'!E37+'005'!E37+'006'!E37+'008'!E37+'009'!E37+'012'!E37+'014'!E37+'015'!E37</f>
        <v>3602586015.6000004</v>
      </c>
      <c r="F37" s="14">
        <f>'001'!F37+'002'!F37+'003'!F37+'004'!F37+'005'!F37+'006'!F37+'008'!F37+'009'!F37+'012'!F37+'014'!F37+'015'!F37</f>
        <v>3288967384.6500001</v>
      </c>
      <c r="G37" s="32">
        <f t="shared" si="9"/>
        <v>311567686.55000019</v>
      </c>
      <c r="H37" s="32">
        <f t="shared" si="10"/>
        <v>-313618630.95000029</v>
      </c>
      <c r="I37" s="32">
        <f>F37/F57*100</f>
        <v>34.340494660647551</v>
      </c>
      <c r="J37" s="14">
        <f>'001'!J37+'002'!J37+'003'!J37+'004'!J37+'005'!J37+'006'!J37+'008'!J37+'009'!J37+'012'!J37+'014'!J37+'015'!J37</f>
        <v>3279571785.5500002</v>
      </c>
      <c r="K37" s="14">
        <f>'001'!K37+'002'!K37+'003'!K37+'004'!K37+'005'!K37+'006'!K37+'008'!K37+'009'!K37+'012'!K37+'014'!K37+'015'!K37</f>
        <v>3279571785.5500002</v>
      </c>
    </row>
    <row r="38" spans="1:11" outlineLevel="1" x14ac:dyDescent="0.25">
      <c r="A38" s="16" t="s">
        <v>61</v>
      </c>
      <c r="B38" s="12" t="s">
        <v>62</v>
      </c>
      <c r="C38" s="32">
        <f>'001'!C38+'002'!C38+'003'!C38+'004'!C38+'005'!C38+'006'!C38+'008'!C38+'009'!C38+'012'!C38+'014'!C38+'015'!C38</f>
        <v>3622118384.3800001</v>
      </c>
      <c r="D38" s="14">
        <f>'001'!D38+'002'!D38+'003'!D38+'004'!D38+'005'!D38+'006'!D38+'008'!D38+'009'!D38+'012'!D38+'014'!D38+'015'!D38</f>
        <v>4557658788.3199997</v>
      </c>
      <c r="E38" s="15">
        <f>'001'!E38+'002'!E38+'003'!E38+'004'!E38+'005'!E38+'006'!E38+'008'!E38+'009'!E38+'012'!E38+'014'!E38+'015'!E38</f>
        <v>7427434046.5300007</v>
      </c>
      <c r="F38" s="14">
        <f>'001'!F38+'002'!F38+'003'!F38+'004'!F38+'005'!F38+'006'!F38+'008'!F38+'009'!F38+'012'!F38+'014'!F38+'015'!F38</f>
        <v>3997417608.75</v>
      </c>
      <c r="G38" s="32">
        <f t="shared" si="9"/>
        <v>375299224.36999989</v>
      </c>
      <c r="H38" s="32">
        <f t="shared" si="10"/>
        <v>-3430016437.7800007</v>
      </c>
      <c r="I38" s="32">
        <f>F38/F57*100</f>
        <v>41.737506638201587</v>
      </c>
      <c r="J38" s="14">
        <f>'001'!J38+'002'!J38+'003'!J38+'004'!J38+'005'!J38+'006'!J38+'008'!J38+'009'!J38+'012'!J38+'014'!J38+'015'!J38</f>
        <v>4092617502.2800002</v>
      </c>
      <c r="K38" s="14">
        <f>'001'!K38+'002'!K38+'003'!K38+'004'!K38+'005'!K38+'006'!K38+'008'!K38+'009'!K38+'012'!K38+'014'!K38+'015'!K38</f>
        <v>4087931746.6100001</v>
      </c>
    </row>
    <row r="39" spans="1:11" outlineLevel="1" x14ac:dyDescent="0.25">
      <c r="A39" s="16" t="s">
        <v>63</v>
      </c>
      <c r="B39" s="12" t="s">
        <v>64</v>
      </c>
      <c r="C39" s="32">
        <f>'001'!C39+'002'!C39+'003'!C39+'004'!C39+'005'!C39+'006'!C39+'008'!C39+'009'!C39+'012'!C39+'014'!C39+'015'!C39</f>
        <v>515287017.5</v>
      </c>
      <c r="D39" s="14">
        <f>'001'!D39+'002'!D39+'003'!D39+'004'!D39+'005'!D39+'006'!D39+'008'!D39+'009'!D39+'012'!D39+'014'!D39+'015'!D39</f>
        <v>549660405.18000007</v>
      </c>
      <c r="E39" s="15">
        <f>'001'!E39+'002'!E39+'003'!E39+'004'!E39+'005'!E39+'006'!E39+'008'!E39+'009'!E39+'012'!E39+'014'!E39+'015'!E39</f>
        <v>720679796.55999994</v>
      </c>
      <c r="F39" s="14">
        <f>'001'!F39+'002'!F39+'003'!F39+'004'!F39+'005'!F39+'006'!F39+'008'!F39+'009'!F39+'012'!F39+'014'!F39+'015'!F39</f>
        <v>644870649.13999999</v>
      </c>
      <c r="G39" s="32">
        <f t="shared" si="9"/>
        <v>129583631.63999999</v>
      </c>
      <c r="H39" s="32">
        <f t="shared" si="10"/>
        <v>-75809147.419999957</v>
      </c>
      <c r="I39" s="32">
        <f>F39/F57*100</f>
        <v>6.7331701697483082</v>
      </c>
      <c r="J39" s="14">
        <f>'001'!J39+'002'!J39+'003'!J39+'004'!J39+'005'!J39+'006'!J39+'008'!J39+'009'!J39+'012'!J39+'014'!J39+'015'!J39</f>
        <v>646182321.47000003</v>
      </c>
      <c r="K39" s="14">
        <f>'001'!K39+'002'!K39+'003'!K39+'004'!K39+'005'!K39+'006'!K39+'008'!K39+'009'!K39+'012'!K39+'014'!K39+'015'!K39</f>
        <v>650142156.38</v>
      </c>
    </row>
    <row r="40" spans="1:11" outlineLevel="1" x14ac:dyDescent="0.25">
      <c r="A40" s="16" t="s">
        <v>65</v>
      </c>
      <c r="B40" s="12" t="s">
        <v>66</v>
      </c>
      <c r="C40" s="32">
        <f>'001'!C40+'002'!C40+'003'!C40+'004'!C40+'005'!C40+'006'!C40+'008'!C40+'009'!C40+'012'!C40+'014'!C40+'015'!C40</f>
        <v>4364701.1100000003</v>
      </c>
      <c r="D40" s="14">
        <f>'001'!D40+'002'!D40+'003'!D40+'004'!D40+'005'!D40+'006'!D40+'008'!D40+'009'!D40+'012'!D40+'014'!D40+'015'!D40</f>
        <v>5389043.6900000004</v>
      </c>
      <c r="E40" s="15">
        <f>'001'!E40+'002'!E40+'003'!E40+'004'!E40+'005'!E40+'006'!E40+'008'!E40+'009'!E40+'012'!E40+'014'!E40+'015'!E40</f>
        <v>6212493.1299999999</v>
      </c>
      <c r="F40" s="14">
        <f>'001'!F40+'002'!F40+'003'!F40+'004'!F40+'005'!F40+'006'!F40+'008'!F40+'009'!F40+'012'!F40+'014'!F40+'015'!F40</f>
        <v>5149290.45</v>
      </c>
      <c r="G40" s="32">
        <f t="shared" si="9"/>
        <v>784589.33999999985</v>
      </c>
      <c r="H40" s="32">
        <f t="shared" si="10"/>
        <v>-1063202.6799999997</v>
      </c>
      <c r="I40" s="32">
        <f>F40/F57*100</f>
        <v>5.3764346229041721E-2</v>
      </c>
      <c r="J40" s="14">
        <f>'001'!J40+'002'!J40+'003'!J40+'004'!J40+'005'!J40+'006'!J40+'008'!J40+'009'!J40+'012'!J40+'014'!J40+'015'!J40</f>
        <v>4364589.72</v>
      </c>
      <c r="K40" s="14">
        <f>'001'!K40+'002'!K40+'003'!K40+'004'!K40+'005'!K40+'006'!K40+'008'!K40+'009'!K40+'012'!K40+'014'!K40+'015'!K40</f>
        <v>4433206.7300000004</v>
      </c>
    </row>
    <row r="41" spans="1:11" outlineLevel="1" x14ac:dyDescent="0.25">
      <c r="A41" s="16" t="s">
        <v>67</v>
      </c>
      <c r="B41" s="12" t="s">
        <v>68</v>
      </c>
      <c r="C41" s="32">
        <f>'001'!C41+'002'!C41+'003'!C41+'004'!C41+'005'!C41+'006'!C41+'008'!C41+'009'!C41+'012'!C41+'014'!C41+'015'!C41</f>
        <v>269058755.16999996</v>
      </c>
      <c r="D41" s="14">
        <f>'001'!D41+'002'!D41+'003'!D41+'004'!D41+'005'!D41+'006'!D41+'008'!D41+'009'!D41+'012'!D41+'014'!D41+'015'!D41</f>
        <v>273732492.15999997</v>
      </c>
      <c r="E41" s="15">
        <f>'001'!E41+'002'!E41+'003'!E41+'004'!E41+'005'!E41+'006'!E41+'008'!E41+'009'!E41+'012'!E41+'014'!E41+'015'!E41</f>
        <v>306055312.60000002</v>
      </c>
      <c r="F41" s="14">
        <f>'001'!F41+'002'!F41+'003'!F41+'004'!F41+'005'!F41+'006'!F41+'008'!F41+'009'!F41+'012'!F41+'014'!F41+'015'!F41</f>
        <v>314354285.48000002</v>
      </c>
      <c r="G41" s="32">
        <f t="shared" si="9"/>
        <v>45295530.310000062</v>
      </c>
      <c r="H41" s="32">
        <f t="shared" si="10"/>
        <v>8298972.8799999952</v>
      </c>
      <c r="I41" s="32">
        <f>F41/F57*100</f>
        <v>3.2822100068427376</v>
      </c>
      <c r="J41" s="14">
        <f>'001'!J41+'002'!J41+'003'!J41+'004'!J41+'005'!J41+'006'!J41+'008'!J41+'009'!J41+'012'!J41+'014'!J41+'015'!J41</f>
        <v>324556927.5</v>
      </c>
      <c r="K41" s="14">
        <f>'001'!K41+'002'!K41+'003'!K41+'004'!K41+'005'!K41+'006'!K41+'008'!K41+'009'!K41+'012'!K41+'014'!K41+'015'!K41</f>
        <v>334874557.38999999</v>
      </c>
    </row>
    <row r="42" spans="1:11" x14ac:dyDescent="0.25">
      <c r="A42" s="8" t="s">
        <v>69</v>
      </c>
      <c r="B42" s="17" t="s">
        <v>70</v>
      </c>
      <c r="C42" s="33">
        <f>SUM(C43:C44)</f>
        <v>522318879.42000002</v>
      </c>
      <c r="D42" s="33">
        <f t="shared" ref="D42:F42" si="26">SUM(D43:D44)</f>
        <v>581789859.32000005</v>
      </c>
      <c r="E42" s="10">
        <f t="shared" si="26"/>
        <v>700477912.03999996</v>
      </c>
      <c r="F42" s="33">
        <f t="shared" si="26"/>
        <v>690558618.91999996</v>
      </c>
      <c r="G42" s="33">
        <f t="shared" ref="G42:H42" si="27">SUM(G43:G44)</f>
        <v>168239739.49999994</v>
      </c>
      <c r="H42" s="33">
        <f t="shared" si="27"/>
        <v>-9919293.1199999899</v>
      </c>
      <c r="I42" s="33">
        <f>F42/F57*100</f>
        <v>7.2102036269994745</v>
      </c>
      <c r="J42" s="33">
        <f t="shared" ref="J42:K42" si="28">SUM(J43:J44)</f>
        <v>692514158.25</v>
      </c>
      <c r="K42" s="33">
        <f t="shared" si="28"/>
        <v>691268780.47000003</v>
      </c>
    </row>
    <row r="43" spans="1:11" outlineLevel="1" x14ac:dyDescent="0.25">
      <c r="A43" s="19" t="s">
        <v>71</v>
      </c>
      <c r="B43" s="12" t="s">
        <v>72</v>
      </c>
      <c r="C43" s="32">
        <f>'001'!C43+'002'!C43+'003'!C43+'004'!C43+'005'!C43+'006'!C43+'008'!C43+'009'!C43+'012'!C43+'014'!C43+'015'!C43</f>
        <v>450280718.85000002</v>
      </c>
      <c r="D43" s="14">
        <f>'001'!D43+'002'!D43+'003'!D43+'004'!D43+'005'!D43+'006'!D43+'008'!D43+'009'!D43+'012'!D43+'014'!D43+'015'!D43</f>
        <v>495043041.06</v>
      </c>
      <c r="E43" s="15">
        <f>'001'!E43+'002'!E43+'003'!E43+'004'!E43+'005'!E43+'006'!E43+'008'!E43+'009'!E43+'012'!E43+'014'!E43+'015'!E43</f>
        <v>613714471.78999996</v>
      </c>
      <c r="F43" s="14">
        <f>'001'!F43+'002'!F43+'003'!F43+'004'!F43+'005'!F43+'006'!F43+'008'!F43+'009'!F43+'012'!F43+'014'!F43+'015'!F43</f>
        <v>594490836.65999997</v>
      </c>
      <c r="G43" s="32">
        <f t="shared" si="9"/>
        <v>144210117.80999994</v>
      </c>
      <c r="H43" s="32">
        <f t="shared" si="10"/>
        <v>-19223635.129999995</v>
      </c>
      <c r="I43" s="32">
        <f>F43/F57*100</f>
        <v>6.2071486319403339</v>
      </c>
      <c r="J43" s="14">
        <f>'001'!J43+'002'!J43+'003'!J43+'004'!J43+'005'!J43+'006'!J43+'008'!J43+'009'!J43+'012'!J43+'014'!J43+'015'!J43</f>
        <v>595912303.26999998</v>
      </c>
      <c r="K43" s="14">
        <f>'001'!K43+'002'!K43+'003'!K43+'004'!K43+'005'!K43+'006'!K43+'008'!K43+'009'!K43+'012'!K43+'014'!K43+'015'!K43</f>
        <v>593477463.26999998</v>
      </c>
    </row>
    <row r="44" spans="1:11" ht="31.5" outlineLevel="1" x14ac:dyDescent="0.25">
      <c r="A44" s="19" t="s">
        <v>73</v>
      </c>
      <c r="B44" s="12" t="s">
        <v>74</v>
      </c>
      <c r="C44" s="32">
        <f>'001'!C44+'002'!C44+'003'!C44+'004'!C44+'005'!C44+'006'!C44+'008'!C44+'009'!C44+'012'!C44+'014'!C44+'015'!C44</f>
        <v>72038160.569999993</v>
      </c>
      <c r="D44" s="14">
        <f>'001'!D44+'002'!D44+'003'!D44+'004'!D44+'005'!D44+'006'!D44+'008'!D44+'009'!D44+'012'!D44+'014'!D44+'015'!D44</f>
        <v>86746818.260000005</v>
      </c>
      <c r="E44" s="15">
        <f>'001'!E44+'002'!E44+'003'!E44+'004'!E44+'005'!E44+'006'!E44+'008'!E44+'009'!E44+'012'!E44+'014'!E44+'015'!E44</f>
        <v>86763440.25</v>
      </c>
      <c r="F44" s="14">
        <f>'001'!F44+'002'!F44+'003'!F44+'004'!F44+'005'!F44+'006'!F44+'008'!F44+'009'!F44+'012'!F44+'014'!F44+'015'!F44</f>
        <v>96067782.260000005</v>
      </c>
      <c r="G44" s="32">
        <f t="shared" si="9"/>
        <v>24029621.690000013</v>
      </c>
      <c r="H44" s="32">
        <f t="shared" si="10"/>
        <v>9304342.0100000054</v>
      </c>
      <c r="I44" s="32">
        <f>F44/F57*100</f>
        <v>1.003054995059141</v>
      </c>
      <c r="J44" s="14">
        <f>'001'!J44+'002'!J44+'003'!J44+'004'!J44+'005'!J44+'006'!J44+'008'!J44+'009'!J44+'012'!J44+'014'!J44+'015'!J44</f>
        <v>96601854.980000004</v>
      </c>
      <c r="K44" s="14">
        <f>'001'!K44+'002'!K44+'003'!K44+'004'!K44+'005'!K44+'006'!K44+'008'!K44+'009'!K44+'012'!K44+'014'!K44+'015'!K44</f>
        <v>97791317.200000003</v>
      </c>
    </row>
    <row r="45" spans="1:11" x14ac:dyDescent="0.25">
      <c r="A45" s="8" t="s">
        <v>75</v>
      </c>
      <c r="B45" s="17" t="s">
        <v>76</v>
      </c>
      <c r="C45" s="33">
        <f>SUM(C46:C49)</f>
        <v>140152918.38</v>
      </c>
      <c r="D45" s="33">
        <f t="shared" ref="D45:F45" si="29">SUM(D46:D49)</f>
        <v>190024023</v>
      </c>
      <c r="E45" s="10">
        <f t="shared" si="29"/>
        <v>447662262.99999994</v>
      </c>
      <c r="F45" s="33">
        <f t="shared" si="29"/>
        <v>173837996</v>
      </c>
      <c r="G45" s="33">
        <f t="shared" ref="G45:H45" si="30">SUM(G46:G49)</f>
        <v>33685077.620000005</v>
      </c>
      <c r="H45" s="33">
        <f t="shared" si="30"/>
        <v>-273824266.99999994</v>
      </c>
      <c r="I45" s="33">
        <f>F45/F57*100</f>
        <v>1.8150629286617088</v>
      </c>
      <c r="J45" s="33">
        <f t="shared" ref="J45:K45" si="31">SUM(J46:J49)</f>
        <v>177129196</v>
      </c>
      <c r="K45" s="33">
        <f t="shared" si="31"/>
        <v>180672647.68000001</v>
      </c>
    </row>
    <row r="46" spans="1:11" outlineLevel="1" x14ac:dyDescent="0.25">
      <c r="A46" s="19" t="s">
        <v>77</v>
      </c>
      <c r="B46" s="12" t="s">
        <v>78</v>
      </c>
      <c r="C46" s="32">
        <f>'001'!C46+'002'!C46+'003'!C46+'004'!C46+'005'!C46+'006'!C46+'008'!C46+'009'!C46+'012'!C46+'014'!C46+'015'!C46</f>
        <v>0</v>
      </c>
      <c r="D46" s="14">
        <f>'001'!D46+'002'!D46+'003'!D46+'004'!D46+'005'!D46+'006'!D46+'008'!D46+'009'!D46+'012'!D46+'014'!D46+'015'!D46</f>
        <v>0</v>
      </c>
      <c r="E46" s="15">
        <f>'001'!E46+'002'!E46+'003'!E46+'004'!E46+'005'!E46+'006'!E46+'008'!E46+'009'!E46+'012'!E46+'014'!E46+'015'!E46</f>
        <v>91327301.969999999</v>
      </c>
      <c r="F46" s="14">
        <f>'001'!F46+'002'!F46+'003'!F46+'004'!F46+'005'!F46+'006'!F46+'008'!F46+'009'!F46+'012'!F46+'014'!F46+'015'!F46</f>
        <v>0</v>
      </c>
      <c r="G46" s="32">
        <f t="shared" si="9"/>
        <v>0</v>
      </c>
      <c r="H46" s="32">
        <f t="shared" si="10"/>
        <v>-91327301.969999999</v>
      </c>
      <c r="I46" s="32">
        <f>F46/F57*100</f>
        <v>0</v>
      </c>
      <c r="J46" s="14">
        <f>'001'!J46+'002'!J46+'003'!J46+'004'!J46+'005'!J46+'006'!J46+'008'!J46+'009'!J46+'012'!J46+'014'!J46+'015'!J46</f>
        <v>0</v>
      </c>
      <c r="K46" s="14">
        <f>'001'!K46+'002'!K46+'003'!K46+'004'!K46+'005'!K46+'006'!K46+'008'!K46+'009'!K46+'012'!K46+'014'!K46+'015'!K46</f>
        <v>0</v>
      </c>
    </row>
    <row r="47" spans="1:11" outlineLevel="1" x14ac:dyDescent="0.25">
      <c r="A47" s="19" t="s">
        <v>79</v>
      </c>
      <c r="B47" s="12" t="s">
        <v>80</v>
      </c>
      <c r="C47" s="32">
        <f>'001'!C47+'002'!C47+'003'!C47+'004'!C47+'005'!C47+'006'!C47+'008'!C47+'009'!C47+'012'!C47+'014'!C47+'015'!C47</f>
        <v>265000</v>
      </c>
      <c r="D47" s="14">
        <f>'001'!D47+'002'!D47+'003'!D47+'004'!D47+'005'!D47+'006'!D47+'008'!D47+'009'!D47+'012'!D47+'014'!D47+'015'!D47</f>
        <v>225000</v>
      </c>
      <c r="E47" s="15">
        <f>'001'!E47+'002'!E47+'003'!E47+'004'!E47+'005'!E47+'006'!E47+'008'!E47+'009'!E47+'012'!E47+'014'!E47+'015'!E47</f>
        <v>2439970.86</v>
      </c>
      <c r="F47" s="14">
        <f>'001'!F47+'002'!F47+'003'!F47+'004'!F47+'005'!F47+'006'!F47+'008'!F47+'009'!F47+'012'!F47+'014'!F47+'015'!F47</f>
        <v>225000</v>
      </c>
      <c r="G47" s="32">
        <f t="shared" si="9"/>
        <v>-40000</v>
      </c>
      <c r="H47" s="32">
        <f t="shared" si="10"/>
        <v>-2214970.86</v>
      </c>
      <c r="I47" s="32">
        <f>F47/F57*100</f>
        <v>2.3492514199765883E-3</v>
      </c>
      <c r="J47" s="14">
        <f>'001'!J47+'002'!J47+'003'!J47+'004'!J47+'005'!J47+'006'!J47+'008'!J47+'009'!J47+'012'!J47+'014'!J47+'015'!J47</f>
        <v>175000</v>
      </c>
      <c r="K47" s="14">
        <f>'001'!K47+'002'!K47+'003'!K47+'004'!K47+'005'!K47+'006'!K47+'008'!K47+'009'!K47+'012'!K47+'014'!K47+'015'!K47</f>
        <v>135000</v>
      </c>
    </row>
    <row r="48" spans="1:11" outlineLevel="1" x14ac:dyDescent="0.25">
      <c r="A48" s="19" t="s">
        <v>81</v>
      </c>
      <c r="B48" s="12" t="s">
        <v>82</v>
      </c>
      <c r="C48" s="32">
        <f>'001'!C48+'002'!C48+'003'!C48+'004'!C48+'005'!C48+'006'!C48+'008'!C48+'009'!C48+'012'!C48+'014'!C48+'015'!C48</f>
        <v>139118768.38</v>
      </c>
      <c r="D48" s="14">
        <f>'001'!D48+'002'!D48+'003'!D48+'004'!D48+'005'!D48+'006'!D48+'008'!D48+'009'!D48+'012'!D48+'014'!D48+'015'!D48</f>
        <v>189079023</v>
      </c>
      <c r="E48" s="13">
        <f>'001'!E48+'002'!E48+'003'!E48+'004'!E48+'005'!E48+'006'!E48+'008'!E48+'009'!E48+'012'!E48+'014'!E48+'015'!E48</f>
        <v>336950919.01999998</v>
      </c>
      <c r="F48" s="14">
        <f>'001'!F48+'002'!F48+'003'!F48+'004'!F48+'005'!F48+'006'!F48+'008'!F48+'009'!F48+'012'!F48+'014'!F48+'015'!F48</f>
        <v>172792996</v>
      </c>
      <c r="G48" s="32">
        <f t="shared" si="9"/>
        <v>33674227.620000005</v>
      </c>
      <c r="H48" s="32">
        <f t="shared" si="10"/>
        <v>-164157923.01999998</v>
      </c>
      <c r="I48" s="32">
        <f>F48/F57*100</f>
        <v>1.8041519609555956</v>
      </c>
      <c r="J48" s="14">
        <f>'001'!J48+'002'!J48+'003'!J48+'004'!J48+'005'!J48+'006'!J48+'008'!J48+'009'!J48+'012'!J48+'014'!J48+'015'!J48</f>
        <v>176304196</v>
      </c>
      <c r="K48" s="14">
        <f>'001'!K48+'002'!K48+'003'!K48+'004'!K48+'005'!K48+'006'!K48+'008'!K48+'009'!K48+'012'!K48+'014'!K48+'015'!K48</f>
        <v>179954596</v>
      </c>
    </row>
    <row r="49" spans="1:11" ht="31.5" outlineLevel="1" x14ac:dyDescent="0.25">
      <c r="A49" s="19" t="s">
        <v>83</v>
      </c>
      <c r="B49" s="12" t="s">
        <v>84</v>
      </c>
      <c r="C49" s="32">
        <f>'001'!C49+'002'!C49+'003'!C49+'004'!C49+'005'!C49+'006'!C49+'008'!C49+'009'!C49+'012'!C49+'014'!C49+'015'!C49</f>
        <v>769150</v>
      </c>
      <c r="D49" s="14">
        <f>'001'!D49+'002'!D49+'003'!D49+'004'!D49+'005'!D49+'006'!D49+'008'!D49+'009'!D49+'012'!D49+'014'!D49+'015'!D49</f>
        <v>720000</v>
      </c>
      <c r="E49" s="13">
        <f>'001'!E49+'002'!E49+'003'!E49+'004'!E49+'005'!E49+'006'!E49+'008'!E49+'009'!E49+'012'!E49+'014'!E49+'015'!E49</f>
        <v>16944071.149999999</v>
      </c>
      <c r="F49" s="14">
        <f>'001'!F49+'002'!F49+'003'!F49+'004'!F49+'005'!F49+'006'!F49+'008'!F49+'009'!F49+'012'!F49+'014'!F49+'015'!F49</f>
        <v>820000</v>
      </c>
      <c r="G49" s="32">
        <f t="shared" si="9"/>
        <v>50850</v>
      </c>
      <c r="H49" s="32">
        <f t="shared" si="10"/>
        <v>-16124071.149999999</v>
      </c>
      <c r="I49" s="32">
        <f>F49/F57*100</f>
        <v>8.5617162861369011E-3</v>
      </c>
      <c r="J49" s="14">
        <f>'001'!J49+'002'!J49+'003'!J49+'004'!J49+'005'!J49+'006'!J49+'008'!J49+'009'!J49+'012'!J49+'014'!J49+'015'!J49</f>
        <v>650000</v>
      </c>
      <c r="K49" s="14">
        <f>'001'!K49+'002'!K49+'003'!K49+'004'!K49+'005'!K49+'006'!K49+'008'!K49+'009'!K49+'012'!K49+'014'!K49+'015'!K49</f>
        <v>583051.68000000005</v>
      </c>
    </row>
    <row r="50" spans="1:11" x14ac:dyDescent="0.25">
      <c r="A50" s="8" t="s">
        <v>85</v>
      </c>
      <c r="B50" s="17" t="s">
        <v>86</v>
      </c>
      <c r="C50" s="33">
        <f>SUM(C51:C54)</f>
        <v>390679213.63</v>
      </c>
      <c r="D50" s="33">
        <f t="shared" ref="D50:F50" si="32">SUM(D51:D54)</f>
        <v>398368522.60000002</v>
      </c>
      <c r="E50" s="10">
        <f t="shared" si="32"/>
        <v>718914489.43999994</v>
      </c>
      <c r="F50" s="33">
        <f t="shared" si="32"/>
        <v>462363119.53000003</v>
      </c>
      <c r="G50" s="33">
        <f t="shared" ref="G50:H50" si="33">SUM(G51:G54)</f>
        <v>71683905.900000021</v>
      </c>
      <c r="H50" s="33">
        <f t="shared" si="33"/>
        <v>-256551369.90999997</v>
      </c>
      <c r="I50" s="33">
        <f>F50/F57*100</f>
        <v>4.82758762266959</v>
      </c>
      <c r="J50" s="33">
        <f t="shared" ref="J50:K50" si="34">SUM(J51:J54)</f>
        <v>446881505.82000005</v>
      </c>
      <c r="K50" s="33">
        <f t="shared" si="34"/>
        <v>447296899.05000001</v>
      </c>
    </row>
    <row r="51" spans="1:11" x14ac:dyDescent="0.25">
      <c r="A51" s="16" t="s">
        <v>87</v>
      </c>
      <c r="B51" s="12" t="s">
        <v>88</v>
      </c>
      <c r="C51" s="32">
        <f>'001'!C51+'002'!C51+'003'!C51+'004'!C51+'005'!C51+'006'!C51+'008'!C51+'009'!C51+'012'!C51+'014'!C51+'015'!C51</f>
        <v>165775162.28</v>
      </c>
      <c r="D51" s="32">
        <f>'001'!D51+'002'!D51+'003'!D51+'004'!D51+'005'!D51+'006'!D51+'008'!D51+'009'!D51+'012'!D51+'014'!D51+'015'!D51</f>
        <v>105660541.17</v>
      </c>
      <c r="E51" s="13">
        <f>'001'!E51+'002'!E51+'003'!E51+'004'!E51+'005'!E51+'006'!E51+'008'!E51+'009'!E51+'012'!E51+'014'!E51+'015'!E51</f>
        <v>119594563.47</v>
      </c>
      <c r="F51" s="14">
        <f>'001'!F51+'002'!F51+'003'!F51+'004'!F51+'005'!F51+'006'!F51+'008'!F51+'009'!F51+'012'!F51+'014'!F51+'015'!F51</f>
        <v>155001530.62</v>
      </c>
      <c r="G51" s="32">
        <f t="shared" si="9"/>
        <v>-10773631.659999996</v>
      </c>
      <c r="H51" s="32">
        <f t="shared" si="10"/>
        <v>35406967.150000006</v>
      </c>
      <c r="I51" s="32">
        <f>F51/F57*100</f>
        <v>1.6183891818114651</v>
      </c>
      <c r="J51" s="14">
        <f>'001'!J51+'002'!J51+'003'!J51+'004'!J51+'005'!J51+'006'!J51+'008'!J51+'009'!J51+'012'!J51+'014'!J51+'015'!J51</f>
        <v>144891674.71000001</v>
      </c>
      <c r="K51" s="14">
        <f>'001'!K51+'002'!K51+'003'!K51+'004'!K51+'005'!K51+'006'!K51+'008'!K51+'009'!K51+'012'!K51+'014'!K51+'015'!K51</f>
        <v>145029273.16</v>
      </c>
    </row>
    <row r="52" spans="1:11" x14ac:dyDescent="0.25">
      <c r="A52" s="16" t="s">
        <v>89</v>
      </c>
      <c r="B52" s="12" t="s">
        <v>90</v>
      </c>
      <c r="C52" s="32">
        <f>'001'!C52+'002'!C52+'003'!C52+'004'!C52+'005'!C52+'006'!C52+'008'!C52+'009'!C52+'012'!C52+'014'!C52+'015'!C52</f>
        <v>1463690</v>
      </c>
      <c r="D52" s="32">
        <f>'001'!D52+'002'!D52+'003'!D52+'004'!D52+'005'!D52+'006'!D52+'008'!D52+'009'!D52+'012'!D52+'014'!D52+'015'!D52</f>
        <v>1295840</v>
      </c>
      <c r="E52" s="13">
        <f>'001'!E52+'002'!E52+'003'!E52+'004'!E52+'005'!E52+'006'!E52+'008'!E52+'009'!E52+'012'!E52+'014'!E52+'015'!E52</f>
        <v>299761243.20999998</v>
      </c>
      <c r="F52" s="14">
        <f>'001'!F52+'002'!F52+'003'!F52+'004'!F52+'005'!F52+'006'!F52+'008'!F52+'009'!F52+'012'!F52+'014'!F52+'015'!F52</f>
        <v>1622500</v>
      </c>
      <c r="G52" s="32">
        <f t="shared" si="9"/>
        <v>158810</v>
      </c>
      <c r="H52" s="32">
        <f t="shared" si="10"/>
        <v>-298138743.20999998</v>
      </c>
      <c r="I52" s="32">
        <f>F52/F57*100</f>
        <v>1.6940713017386734E-2</v>
      </c>
      <c r="J52" s="14">
        <f>'001'!J52+'002'!J52+'003'!J52+'004'!J52+'005'!J52+'006'!J52+'008'!J52+'009'!J52+'012'!J52+'014'!J52+'015'!J52</f>
        <v>1000000</v>
      </c>
      <c r="K52" s="14">
        <f>'001'!K52+'002'!K52+'003'!K52+'004'!K52+'005'!K52+'006'!K52+'008'!K52+'009'!K52+'012'!K52+'014'!K52+'015'!K52</f>
        <v>500000</v>
      </c>
    </row>
    <row r="53" spans="1:11" x14ac:dyDescent="0.25">
      <c r="A53" s="16" t="s">
        <v>91</v>
      </c>
      <c r="B53" s="12" t="s">
        <v>92</v>
      </c>
      <c r="C53" s="32">
        <f>'001'!C53+'002'!C53+'003'!C53+'004'!C53+'005'!C53+'006'!C53+'008'!C53+'009'!C53+'012'!C53+'014'!C53+'015'!C53</f>
        <v>214811858.28999999</v>
      </c>
      <c r="D53" s="32">
        <f>'001'!D53+'002'!D53+'003'!D53+'004'!D53+'005'!D53+'006'!D53+'008'!D53+'009'!D53+'012'!D53+'014'!D53+'015'!D53</f>
        <v>282701300.43000001</v>
      </c>
      <c r="E53" s="13">
        <f>'001'!E53+'002'!E53+'003'!E53+'004'!E53+'005'!E53+'006'!E53+'008'!E53+'009'!E53+'012'!E53+'014'!E53+'015'!E53</f>
        <v>289504918.57999998</v>
      </c>
      <c r="F53" s="14">
        <f>'001'!F53+'002'!F53+'003'!F53+'004'!F53+'005'!F53+'006'!F53+'008'!F53+'009'!F53+'012'!F53+'014'!F53+'015'!F53</f>
        <v>295586953.62</v>
      </c>
      <c r="G53" s="32">
        <f t="shared" si="9"/>
        <v>80775095.330000013</v>
      </c>
      <c r="H53" s="32">
        <f t="shared" si="10"/>
        <v>6082035.0400000215</v>
      </c>
      <c r="I53" s="32">
        <f>F53/F57*100</f>
        <v>3.0862580911926183</v>
      </c>
      <c r="J53" s="14">
        <f>'001'!J53+'002'!J53+'003'!J53+'004'!J53+'005'!J53+'006'!J53+'008'!J53+'009'!J53+'012'!J53+'014'!J53+'015'!J53</f>
        <v>290754431.50999999</v>
      </c>
      <c r="K53" s="14">
        <f>'001'!K53+'002'!K53+'003'!K53+'004'!K53+'005'!K53+'006'!K53+'008'!K53+'009'!K53+'012'!K53+'014'!K53+'015'!K53</f>
        <v>291116833.06</v>
      </c>
    </row>
    <row r="54" spans="1:11" ht="31.5" outlineLevel="1" x14ac:dyDescent="0.25">
      <c r="A54" s="16" t="s">
        <v>93</v>
      </c>
      <c r="B54" s="12" t="s">
        <v>94</v>
      </c>
      <c r="C54" s="32">
        <f>'001'!C54+'002'!C54+'003'!C54+'004'!C54+'005'!C54+'006'!C54+'008'!C54+'009'!C54+'012'!C54+'014'!C54+'015'!C54</f>
        <v>8628503.0600000005</v>
      </c>
      <c r="D54" s="14">
        <f>'001'!D54+'002'!D54+'003'!D54+'004'!D54+'005'!D54+'006'!D54+'008'!D54+'009'!D54+'012'!D54+'014'!D54+'015'!D54</f>
        <v>8710841</v>
      </c>
      <c r="E54" s="13">
        <f>'001'!E54+'002'!E54+'003'!E54+'004'!E54+'005'!E54+'006'!E54+'008'!E54+'009'!E54+'012'!E54+'014'!E54+'015'!E54</f>
        <v>10053764.18</v>
      </c>
      <c r="F54" s="14">
        <f>'001'!F54+'002'!F54+'003'!F54+'004'!F54+'005'!F54+'006'!F54+'008'!F54+'009'!F54+'012'!F54+'014'!F54+'015'!F54</f>
        <v>10152135.289999999</v>
      </c>
      <c r="G54" s="32">
        <f t="shared" si="9"/>
        <v>1523632.2299999986</v>
      </c>
      <c r="H54" s="32">
        <f t="shared" si="10"/>
        <v>98371.109999999404</v>
      </c>
      <c r="I54" s="32">
        <f>F54/F57*100</f>
        <v>0.1059996366481197</v>
      </c>
      <c r="J54" s="32">
        <f>'001'!J54+'002'!J54+'003'!J54+'004'!J54+'005'!J54+'006'!J54+'008'!J54+'009'!J54+'012'!J54+'014'!J54+'015'!J54</f>
        <v>10235399.6</v>
      </c>
      <c r="K54" s="32">
        <f>'001'!K54+'002'!K54+'003'!K54+'004'!K54+'005'!K54+'006'!K54+'008'!K54+'009'!K54+'012'!K54+'014'!K54+'015'!K54</f>
        <v>10650792.83</v>
      </c>
    </row>
    <row r="55" spans="1:11" ht="31.5" x14ac:dyDescent="0.25">
      <c r="A55" s="8" t="s">
        <v>95</v>
      </c>
      <c r="B55" s="17" t="s">
        <v>96</v>
      </c>
      <c r="C55" s="33">
        <f>C56</f>
        <v>0</v>
      </c>
      <c r="D55" s="33">
        <f t="shared" ref="D55:F55" si="35">D56</f>
        <v>0</v>
      </c>
      <c r="E55" s="10">
        <f t="shared" si="35"/>
        <v>202372703.31</v>
      </c>
      <c r="F55" s="33">
        <f t="shared" si="35"/>
        <v>0</v>
      </c>
      <c r="G55" s="33">
        <f t="shared" ref="G55:H55" si="36">G56</f>
        <v>0</v>
      </c>
      <c r="H55" s="33">
        <f t="shared" si="36"/>
        <v>-202372703.31</v>
      </c>
      <c r="I55" s="33">
        <f>F55/F57*100</f>
        <v>0</v>
      </c>
      <c r="J55" s="33">
        <f t="shared" ref="J55:K55" si="37">J56</f>
        <v>0</v>
      </c>
      <c r="K55" s="33">
        <f t="shared" si="37"/>
        <v>0</v>
      </c>
    </row>
    <row r="56" spans="1:11" ht="31.5" outlineLevel="1" x14ac:dyDescent="0.25">
      <c r="A56" s="16" t="s">
        <v>97</v>
      </c>
      <c r="B56" s="12" t="s">
        <v>98</v>
      </c>
      <c r="C56" s="32">
        <f>'001'!C56+'002'!C56+'003'!C56+'004'!C56+'005'!C56+'006'!C56+'008'!C56+'009'!C56+'012'!C56+'014'!C56+'015'!C56</f>
        <v>0</v>
      </c>
      <c r="D56" s="14">
        <f>'001'!D56+'002'!D56+'003'!D56+'004'!D56+'005'!D56+'006'!D56+'008'!D56+'009'!D56+'012'!D56+'014'!D56+'015'!D56</f>
        <v>0</v>
      </c>
      <c r="E56" s="13">
        <f>'001'!E56+'002'!E56+'003'!E56+'004'!E56+'005'!E56+'006'!E56+'008'!E56+'009'!E56+'012'!E56+'014'!E56+'015'!E56</f>
        <v>202372703.31</v>
      </c>
      <c r="F56" s="14">
        <f>'001'!F56+'002'!F56+'003'!F56+'004'!F56+'005'!F56+'006'!F56+'008'!F56+'009'!F56+'012'!F56+'014'!F56+'015'!F56</f>
        <v>0</v>
      </c>
      <c r="G56" s="32">
        <f t="shared" si="9"/>
        <v>0</v>
      </c>
      <c r="H56" s="32">
        <f t="shared" si="10"/>
        <v>-202372703.31</v>
      </c>
      <c r="I56" s="32">
        <f>F56/F57*100</f>
        <v>0</v>
      </c>
      <c r="J56" s="14">
        <f>'001'!J56+'002'!J56+'003'!J56+'004'!J56+'005'!J56+'006'!J56+'008'!J56+'009'!J56+'012'!J56+'014'!J56+'015'!J56</f>
        <v>0</v>
      </c>
      <c r="K56" s="32">
        <f>'001'!K56+'002'!K56+'003'!K56+'004'!K56+'005'!K56+'006'!K56+'008'!K56+'009'!K56+'012'!K56+'014'!K56+'015'!K56</f>
        <v>0</v>
      </c>
    </row>
    <row r="57" spans="1:11" ht="27.75" customHeight="1" x14ac:dyDescent="0.25">
      <c r="A57" s="113" t="s">
        <v>99</v>
      </c>
      <c r="B57" s="114"/>
      <c r="C57" s="39">
        <f t="shared" ref="C57:H57" si="38">C8+C17+C19+C23+C29+C36+C42+C45+C50+C55+C34</f>
        <v>8441379567.6899996</v>
      </c>
      <c r="D57" s="39">
        <f t="shared" si="38"/>
        <v>9072655285.4499989</v>
      </c>
      <c r="E57" s="23">
        <f t="shared" si="38"/>
        <v>22549605025.07</v>
      </c>
      <c r="F57" s="39">
        <f t="shared" si="38"/>
        <v>9577518952.9200001</v>
      </c>
      <c r="G57" s="39">
        <f t="shared" si="38"/>
        <v>1136139385.23</v>
      </c>
      <c r="H57" s="39">
        <f t="shared" si="38"/>
        <v>-12972086072.150002</v>
      </c>
      <c r="I57" s="39"/>
      <c r="J57" s="39">
        <f>J8+J17+J19+J23+J29+J36+J42+J45+J50+J55+J34</f>
        <v>9663817986.5900002</v>
      </c>
      <c r="K57" s="39">
        <f>K8+K17+K19+K23+K29+K36+K42+K45+K50+K55+K34</f>
        <v>9676191779.8599987</v>
      </c>
    </row>
    <row r="58" spans="1:11" ht="12.75" customHeight="1" x14ac:dyDescent="0.25">
      <c r="A58" s="2"/>
      <c r="B58" s="24"/>
      <c r="C58" s="25"/>
      <c r="D58" s="25"/>
      <c r="E58" s="2"/>
      <c r="F58" s="25"/>
      <c r="G58" s="25"/>
      <c r="H58" s="25"/>
      <c r="I58" s="26"/>
      <c r="J58" s="2"/>
      <c r="K58" s="2"/>
    </row>
    <row r="59" spans="1:11" x14ac:dyDescent="0.25">
      <c r="C59" s="28"/>
      <c r="D59" s="29"/>
      <c r="E59" s="28">
        <v>22549605025.070011</v>
      </c>
      <c r="F59" s="28"/>
      <c r="G59" s="28"/>
      <c r="H59" s="28"/>
      <c r="I59" s="30"/>
      <c r="J59" s="28"/>
      <c r="K59" s="28"/>
    </row>
    <row r="60" spans="1:11" x14ac:dyDescent="0.25">
      <c r="C60" s="28"/>
      <c r="D60" s="28"/>
      <c r="E60" s="28"/>
      <c r="F60" s="28"/>
      <c r="G60" s="28"/>
      <c r="H60" s="28"/>
      <c r="I60" s="28"/>
      <c r="J60" s="28"/>
      <c r="K60" s="28"/>
    </row>
    <row r="61" spans="1:11" x14ac:dyDescent="0.25">
      <c r="C61" s="28"/>
      <c r="D61" s="28"/>
      <c r="E61" s="28"/>
      <c r="F61" s="28"/>
      <c r="G61" s="28"/>
      <c r="H61" s="28"/>
      <c r="I61" s="28"/>
      <c r="J61" s="28"/>
      <c r="K61" s="28"/>
    </row>
    <row r="62" spans="1:11" x14ac:dyDescent="0.25">
      <c r="C62" s="28"/>
      <c r="D62" s="28"/>
      <c r="E62" s="28"/>
      <c r="F62" s="28"/>
      <c r="G62" s="28"/>
      <c r="H62" s="28"/>
      <c r="I62" s="30"/>
      <c r="J62" s="28"/>
      <c r="K62" s="28"/>
    </row>
    <row r="63" spans="1:11" x14ac:dyDescent="0.25">
      <c r="C63" s="28"/>
      <c r="D63" s="28"/>
      <c r="E63" s="28"/>
      <c r="F63" s="28"/>
      <c r="G63" s="28"/>
      <c r="H63" s="28"/>
      <c r="I63" s="30"/>
      <c r="J63" s="28"/>
      <c r="K63" s="28"/>
    </row>
  </sheetData>
  <mergeCells count="16"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  <mergeCell ref="G6:G7"/>
    <mergeCell ref="H6:H7"/>
    <mergeCell ref="I6:I7"/>
    <mergeCell ref="J6:J7"/>
    <mergeCell ref="K6:K7"/>
  </mergeCells>
  <pageMargins left="0.59027779102325439" right="0.59027779102325439" top="0.59027779102325439" bottom="0.59027779102325439" header="0.39375001192092896" footer="0.39375001192092896"/>
  <pageSetup paperSize="9" scale="45" fitToHeight="200" orientation="portrait" errors="blank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zoomScaleNormal="100" workbookViewId="0">
      <pane ySplit="7" topLeftCell="A8" activePane="bottomLeft" state="frozen"/>
      <selection pane="bottomLeft" activeCell="F8" sqref="F8:K62"/>
    </sheetView>
  </sheetViews>
  <sheetFormatPr defaultRowHeight="15.75" outlineLevelRow="1" x14ac:dyDescent="0.25"/>
  <cols>
    <col min="1" max="1" width="48.5703125" style="4" customWidth="1"/>
    <col min="2" max="2" width="7.7109375" style="27" customWidth="1"/>
    <col min="3" max="3" width="18.28515625" style="4" customWidth="1"/>
    <col min="4" max="4" width="19.7109375" style="4" customWidth="1"/>
    <col min="5" max="5" width="19.7109375" style="155" customWidth="1"/>
    <col min="6" max="6" width="18.7109375" style="4" customWidth="1"/>
    <col min="7" max="8" width="16.7109375" style="4" customWidth="1"/>
    <col min="9" max="9" width="13.42578125" style="31" customWidth="1"/>
    <col min="10" max="11" width="19.42578125" style="4" customWidth="1"/>
    <col min="12" max="16384" width="9.140625" style="4"/>
  </cols>
  <sheetData>
    <row r="1" spans="1:11" ht="15" customHeight="1" x14ac:dyDescent="0.25">
      <c r="A1" s="115"/>
      <c r="B1" s="116"/>
      <c r="C1" s="116"/>
      <c r="D1" s="116"/>
      <c r="E1" s="116"/>
      <c r="F1" s="40"/>
      <c r="G1" s="40"/>
      <c r="H1" s="40"/>
      <c r="I1" s="3"/>
      <c r="J1" s="2"/>
      <c r="K1" s="2"/>
    </row>
    <row r="2" spans="1:11" ht="15.2" customHeight="1" x14ac:dyDescent="0.25">
      <c r="A2" s="115"/>
      <c r="B2" s="116"/>
      <c r="C2" s="116"/>
      <c r="D2" s="116"/>
      <c r="E2" s="116"/>
      <c r="F2" s="40"/>
      <c r="G2" s="40"/>
      <c r="H2" s="40"/>
      <c r="I2" s="3"/>
      <c r="J2" s="2"/>
      <c r="K2" s="2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customHeight="1" x14ac:dyDescent="0.25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s="6" customFormat="1" ht="26.25" customHeight="1" x14ac:dyDescent="0.25">
      <c r="A6" s="123" t="s">
        <v>0</v>
      </c>
      <c r="B6" s="125" t="s">
        <v>1</v>
      </c>
      <c r="C6" s="127" t="s">
        <v>105</v>
      </c>
      <c r="D6" s="98" t="s">
        <v>106</v>
      </c>
      <c r="E6" s="151" t="s">
        <v>107</v>
      </c>
      <c r="F6" s="131">
        <v>2025</v>
      </c>
      <c r="G6" s="127" t="s">
        <v>110</v>
      </c>
      <c r="H6" s="127" t="s">
        <v>108</v>
      </c>
      <c r="I6" s="127" t="s">
        <v>2</v>
      </c>
      <c r="J6" s="123" t="s">
        <v>100</v>
      </c>
      <c r="K6" s="123" t="s">
        <v>109</v>
      </c>
    </row>
    <row r="7" spans="1:11" s="6" customFormat="1" ht="54.75" customHeight="1" x14ac:dyDescent="0.25">
      <c r="A7" s="124"/>
      <c r="B7" s="126"/>
      <c r="C7" s="128"/>
      <c r="D7" s="99" t="s">
        <v>3</v>
      </c>
      <c r="E7" s="152"/>
      <c r="F7" s="132"/>
      <c r="G7" s="128"/>
      <c r="H7" s="128"/>
      <c r="I7" s="128"/>
      <c r="J7" s="124"/>
      <c r="K7" s="124"/>
    </row>
    <row r="8" spans="1:11" x14ac:dyDescent="0.25">
      <c r="A8" s="8" t="s">
        <v>4</v>
      </c>
      <c r="B8" s="9" t="s">
        <v>5</v>
      </c>
      <c r="C8" s="33">
        <f t="shared" ref="C8:H8" si="0">SUM(C9:C16)</f>
        <v>0</v>
      </c>
      <c r="D8" s="33">
        <f t="shared" ref="D8:F8" si="1">SUM(D9:D16)</f>
        <v>0</v>
      </c>
      <c r="E8" s="10">
        <f t="shared" si="1"/>
        <v>64726089.82</v>
      </c>
      <c r="F8" s="33"/>
      <c r="G8" s="33"/>
      <c r="H8" s="33"/>
      <c r="I8" s="33"/>
      <c r="J8" s="10"/>
      <c r="K8" s="10"/>
    </row>
    <row r="9" spans="1:11" ht="47.25" outlineLevel="1" x14ac:dyDescent="0.25">
      <c r="A9" s="11" t="s">
        <v>6</v>
      </c>
      <c r="B9" s="12" t="s">
        <v>7</v>
      </c>
      <c r="C9" s="32">
        <f>'006'!C9+'014'!C9+'012'!C9+'005'!C9</f>
        <v>0</v>
      </c>
      <c r="D9" s="32">
        <f>'006'!D9+'014'!D9+'012'!D9+'005'!D9</f>
        <v>0</v>
      </c>
      <c r="E9" s="13">
        <v>10833414.439999999</v>
      </c>
      <c r="F9" s="32"/>
      <c r="G9" s="32"/>
      <c r="H9" s="32"/>
      <c r="I9" s="33"/>
      <c r="J9" s="1"/>
      <c r="K9" s="1"/>
    </row>
    <row r="10" spans="1:11" ht="78.75" outlineLevel="1" x14ac:dyDescent="0.25">
      <c r="A10" s="16" t="s">
        <v>8</v>
      </c>
      <c r="B10" s="12" t="s">
        <v>9</v>
      </c>
      <c r="C10" s="32">
        <f>'006'!C10+'014'!C10+'012'!C10+'005'!C10</f>
        <v>0</v>
      </c>
      <c r="D10" s="14">
        <f>'006'!D10+'014'!D10+'012'!D10+'005'!D10</f>
        <v>0</v>
      </c>
      <c r="E10" s="13">
        <v>46701867.100000001</v>
      </c>
      <c r="F10" s="32"/>
      <c r="G10" s="32"/>
      <c r="H10" s="32"/>
      <c r="I10" s="33"/>
      <c r="J10" s="1"/>
      <c r="K10" s="1"/>
    </row>
    <row r="11" spans="1:11" ht="82.5" customHeight="1" outlineLevel="1" x14ac:dyDescent="0.25">
      <c r="A11" s="16" t="s">
        <v>103</v>
      </c>
      <c r="B11" s="12" t="s">
        <v>10</v>
      </c>
      <c r="C11" s="32">
        <f>'006'!C11+'014'!C11+'012'!C11+'005'!C11</f>
        <v>0</v>
      </c>
      <c r="D11" s="14">
        <f>'006'!D11+'014'!D11+'012'!D11+'005'!D11</f>
        <v>0</v>
      </c>
      <c r="E11" s="15">
        <f>'006'!E11+'014'!E11+'012'!E11+'005'!E11</f>
        <v>0</v>
      </c>
      <c r="F11" s="14"/>
      <c r="G11" s="32"/>
      <c r="H11" s="32"/>
      <c r="I11" s="33"/>
      <c r="J11" s="1"/>
      <c r="K11" s="1"/>
    </row>
    <row r="12" spans="1:11" outlineLevel="1" x14ac:dyDescent="0.25">
      <c r="A12" s="16" t="s">
        <v>11</v>
      </c>
      <c r="B12" s="12" t="s">
        <v>12</v>
      </c>
      <c r="C12" s="32">
        <f>'006'!C12+'014'!C12+'012'!C12+'005'!C12</f>
        <v>0</v>
      </c>
      <c r="D12" s="14">
        <f>'006'!D12+'014'!D12+'012'!D12+'005'!D12</f>
        <v>0</v>
      </c>
      <c r="E12" s="15">
        <f>'006'!E12+'014'!E12+'012'!E12+'005'!E12</f>
        <v>0</v>
      </c>
      <c r="F12" s="14"/>
      <c r="G12" s="32"/>
      <c r="H12" s="32"/>
      <c r="I12" s="33"/>
      <c r="J12" s="1"/>
      <c r="K12" s="1"/>
    </row>
    <row r="13" spans="1:11" ht="63" outlineLevel="1" x14ac:dyDescent="0.25">
      <c r="A13" s="16" t="s">
        <v>13</v>
      </c>
      <c r="B13" s="12" t="s">
        <v>14</v>
      </c>
      <c r="C13" s="32">
        <f>'006'!C13+'014'!C13+'012'!C13+'005'!C13</f>
        <v>0</v>
      </c>
      <c r="D13" s="14">
        <f>'006'!D13+'014'!D13+'012'!D13+'005'!D13</f>
        <v>0</v>
      </c>
      <c r="E13" s="15">
        <f>'006'!E13+'014'!E13+'012'!E13+'005'!E13</f>
        <v>0</v>
      </c>
      <c r="F13" s="14"/>
      <c r="G13" s="32"/>
      <c r="H13" s="32"/>
      <c r="I13" s="33"/>
      <c r="J13" s="1"/>
      <c r="K13" s="1"/>
    </row>
    <row r="14" spans="1:11" ht="31.5" outlineLevel="1" x14ac:dyDescent="0.25">
      <c r="A14" s="16" t="s">
        <v>101</v>
      </c>
      <c r="B14" s="12" t="s">
        <v>102</v>
      </c>
      <c r="C14" s="32">
        <f>'006'!C14+'014'!C14+'012'!C14+'005'!C14</f>
        <v>0</v>
      </c>
      <c r="D14" s="14">
        <f>'006'!D14+'014'!D14+'012'!D14+'005'!D14</f>
        <v>0</v>
      </c>
      <c r="E14" s="15">
        <f>'006'!E14+'014'!E14+'012'!E14+'005'!E14</f>
        <v>0</v>
      </c>
      <c r="F14" s="14"/>
      <c r="G14" s="32"/>
      <c r="H14" s="32"/>
      <c r="I14" s="33"/>
      <c r="J14" s="1"/>
      <c r="K14" s="1"/>
    </row>
    <row r="15" spans="1:11" outlineLevel="1" x14ac:dyDescent="0.25">
      <c r="A15" s="16" t="s">
        <v>15</v>
      </c>
      <c r="B15" s="12" t="s">
        <v>16</v>
      </c>
      <c r="C15" s="32">
        <f>'006'!C15+'014'!C15+'012'!C15+'005'!C15</f>
        <v>0</v>
      </c>
      <c r="D15" s="14">
        <f>'006'!D15+'014'!D15+'012'!D15+'005'!D15</f>
        <v>0</v>
      </c>
      <c r="E15" s="15">
        <f>'006'!E15+'014'!E15+'012'!E15+'005'!E15</f>
        <v>0</v>
      </c>
      <c r="F15" s="14"/>
      <c r="G15" s="32"/>
      <c r="H15" s="32"/>
      <c r="I15" s="33"/>
      <c r="J15" s="14"/>
      <c r="K15" s="14"/>
    </row>
    <row r="16" spans="1:11" ht="21.75" customHeight="1" outlineLevel="1" x14ac:dyDescent="0.25">
      <c r="A16" s="16" t="s">
        <v>17</v>
      </c>
      <c r="B16" s="12" t="s">
        <v>18</v>
      </c>
      <c r="C16" s="32">
        <f>'006'!C16+'014'!C16+'012'!C16+'005'!C16</f>
        <v>0</v>
      </c>
      <c r="D16" s="14">
        <f>'006'!D16+'014'!D16+'012'!D16+'005'!D16</f>
        <v>0</v>
      </c>
      <c r="E16" s="15">
        <v>7190808.2800000003</v>
      </c>
      <c r="F16" s="14"/>
      <c r="G16" s="32"/>
      <c r="H16" s="32"/>
      <c r="I16" s="32"/>
      <c r="J16" s="14"/>
      <c r="K16" s="14"/>
    </row>
    <row r="17" spans="1:11" x14ac:dyDescent="0.25">
      <c r="A17" s="8" t="s">
        <v>19</v>
      </c>
      <c r="B17" s="17" t="s">
        <v>20</v>
      </c>
      <c r="C17" s="33">
        <f>C18</f>
        <v>0</v>
      </c>
      <c r="D17" s="33">
        <f t="shared" ref="D17:H17" si="2">D18</f>
        <v>0</v>
      </c>
      <c r="E17" s="10">
        <f t="shared" si="2"/>
        <v>0</v>
      </c>
      <c r="F17" s="33"/>
      <c r="G17" s="33"/>
      <c r="H17" s="33"/>
      <c r="I17" s="33"/>
      <c r="J17" s="33"/>
      <c r="K17" s="33"/>
    </row>
    <row r="18" spans="1:11" outlineLevel="1" x14ac:dyDescent="0.25">
      <c r="A18" s="18" t="s">
        <v>21</v>
      </c>
      <c r="B18" s="12" t="s">
        <v>22</v>
      </c>
      <c r="C18" s="32">
        <f>'006'!C18+'014'!C18+'012'!C18+'005'!C18</f>
        <v>0</v>
      </c>
      <c r="D18" s="14">
        <f>'006'!D18+'014'!D18+'012'!D18+'005'!D18</f>
        <v>0</v>
      </c>
      <c r="E18" s="15">
        <f>'006'!E18+'014'!E18+'012'!E18+'005'!E18</f>
        <v>0</v>
      </c>
      <c r="F18" s="14"/>
      <c r="G18" s="32"/>
      <c r="H18" s="32"/>
      <c r="I18" s="32"/>
      <c r="J18" s="14"/>
      <c r="K18" s="14"/>
    </row>
    <row r="19" spans="1:11" ht="47.25" x14ac:dyDescent="0.25">
      <c r="A19" s="8" t="s">
        <v>23</v>
      </c>
      <c r="B19" s="17" t="s">
        <v>24</v>
      </c>
      <c r="C19" s="33">
        <f t="shared" ref="C19:H19" si="3">SUM(C20:C22)</f>
        <v>0</v>
      </c>
      <c r="D19" s="33">
        <f t="shared" ref="D19:F19" si="4">SUM(D20:D22)</f>
        <v>0</v>
      </c>
      <c r="E19" s="10">
        <f t="shared" si="4"/>
        <v>0</v>
      </c>
      <c r="F19" s="33"/>
      <c r="G19" s="33"/>
      <c r="H19" s="33"/>
      <c r="I19" s="33"/>
      <c r="J19" s="10"/>
      <c r="K19" s="10"/>
    </row>
    <row r="20" spans="1:11" outlineLevel="1" x14ac:dyDescent="0.25">
      <c r="A20" s="19" t="s">
        <v>25</v>
      </c>
      <c r="B20" s="20" t="s">
        <v>26</v>
      </c>
      <c r="C20" s="32">
        <f>'006'!C20+'014'!C20+'012'!C20+'005'!C20</f>
        <v>0</v>
      </c>
      <c r="D20" s="14">
        <f>'006'!D20+'014'!D20+'012'!D20+'005'!D20</f>
        <v>0</v>
      </c>
      <c r="E20" s="15">
        <f>'006'!E20+'014'!E20+'012'!E20+'005'!E20</f>
        <v>0</v>
      </c>
      <c r="F20" s="14"/>
      <c r="G20" s="32"/>
      <c r="H20" s="32"/>
      <c r="I20" s="32"/>
      <c r="J20" s="14"/>
      <c r="K20" s="14"/>
    </row>
    <row r="21" spans="1:11" ht="60.75" customHeight="1" outlineLevel="1" x14ac:dyDescent="0.25">
      <c r="A21" s="19" t="s">
        <v>27</v>
      </c>
      <c r="B21" s="12" t="s">
        <v>28</v>
      </c>
      <c r="C21" s="32">
        <f>'006'!C21+'014'!C21+'012'!C21+'005'!C21</f>
        <v>0</v>
      </c>
      <c r="D21" s="14">
        <f>'006'!D21+'014'!D21+'012'!D21+'005'!D21</f>
        <v>0</v>
      </c>
      <c r="E21" s="15">
        <f>'006'!E21+'014'!E21+'012'!E21+'005'!E21</f>
        <v>0</v>
      </c>
      <c r="F21" s="14"/>
      <c r="G21" s="32"/>
      <c r="H21" s="32"/>
      <c r="I21" s="32"/>
      <c r="J21" s="14"/>
      <c r="K21" s="14"/>
    </row>
    <row r="22" spans="1:11" ht="49.5" customHeight="1" outlineLevel="1" x14ac:dyDescent="0.25">
      <c r="A22" s="19" t="s">
        <v>29</v>
      </c>
      <c r="B22" s="12" t="s">
        <v>30</v>
      </c>
      <c r="C22" s="32">
        <f>'006'!C22+'014'!C22+'012'!C22+'005'!C22</f>
        <v>0</v>
      </c>
      <c r="D22" s="14">
        <f>'006'!D22+'014'!D22+'012'!D22+'005'!D22</f>
        <v>0</v>
      </c>
      <c r="E22" s="15">
        <f>'006'!E22+'014'!E22+'012'!E22+'005'!E22</f>
        <v>0</v>
      </c>
      <c r="F22" s="14"/>
      <c r="G22" s="32"/>
      <c r="H22" s="32"/>
      <c r="I22" s="32"/>
      <c r="J22" s="14"/>
      <c r="K22" s="14"/>
    </row>
    <row r="23" spans="1:11" x14ac:dyDescent="0.25">
      <c r="A23" s="8" t="s">
        <v>31</v>
      </c>
      <c r="B23" s="17" t="s">
        <v>32</v>
      </c>
      <c r="C23" s="33">
        <f>SUM(C24:C28)</f>
        <v>0</v>
      </c>
      <c r="D23" s="33">
        <f t="shared" ref="D23:H23" si="5">SUM(D24:D28)</f>
        <v>0</v>
      </c>
      <c r="E23" s="10">
        <f t="shared" si="5"/>
        <v>0</v>
      </c>
      <c r="F23" s="33"/>
      <c r="G23" s="33"/>
      <c r="H23" s="33"/>
      <c r="I23" s="33"/>
      <c r="J23" s="33"/>
      <c r="K23" s="33"/>
    </row>
    <row r="24" spans="1:11" outlineLevel="1" x14ac:dyDescent="0.25">
      <c r="A24" s="16" t="s">
        <v>33</v>
      </c>
      <c r="B24" s="12" t="s">
        <v>34</v>
      </c>
      <c r="C24" s="32">
        <f>'006'!C24+'014'!C24+'012'!C24+'005'!C24</f>
        <v>0</v>
      </c>
      <c r="D24" s="14">
        <f>'006'!D24+'014'!D24+'012'!D24+'005'!D24</f>
        <v>0</v>
      </c>
      <c r="E24" s="15">
        <f>'006'!E24+'014'!E24+'012'!E24+'005'!E24</f>
        <v>0</v>
      </c>
      <c r="F24" s="32"/>
      <c r="G24" s="32"/>
      <c r="H24" s="32"/>
      <c r="I24" s="32"/>
      <c r="J24" s="32"/>
      <c r="K24" s="32"/>
    </row>
    <row r="25" spans="1:11" outlineLevel="1" x14ac:dyDescent="0.25">
      <c r="A25" s="16" t="s">
        <v>35</v>
      </c>
      <c r="B25" s="12" t="s">
        <v>36</v>
      </c>
      <c r="C25" s="32">
        <f>'006'!C25+'014'!C25+'012'!C25+'005'!C25</f>
        <v>0</v>
      </c>
      <c r="D25" s="14">
        <f>'006'!D25+'014'!D25+'012'!D25+'005'!D25</f>
        <v>0</v>
      </c>
      <c r="E25" s="15">
        <f>'006'!E25+'014'!E25+'012'!E25+'005'!E25</f>
        <v>0</v>
      </c>
      <c r="F25" s="32"/>
      <c r="G25" s="32"/>
      <c r="H25" s="32"/>
      <c r="I25" s="32"/>
      <c r="J25" s="32"/>
      <c r="K25" s="32"/>
    </row>
    <row r="26" spans="1:11" outlineLevel="1" x14ac:dyDescent="0.25">
      <c r="A26" s="16" t="s">
        <v>37</v>
      </c>
      <c r="B26" s="12" t="s">
        <v>38</v>
      </c>
      <c r="C26" s="32">
        <f>'006'!C26+'014'!C26+'012'!C26+'005'!C26</f>
        <v>0</v>
      </c>
      <c r="D26" s="14">
        <f>'006'!D26+'014'!D26+'012'!D26+'005'!D26</f>
        <v>0</v>
      </c>
      <c r="E26" s="15">
        <f>'006'!E26+'014'!E26+'012'!E26+'005'!E26</f>
        <v>0</v>
      </c>
      <c r="F26" s="14"/>
      <c r="G26" s="32"/>
      <c r="H26" s="32"/>
      <c r="I26" s="32"/>
      <c r="J26" s="14"/>
      <c r="K26" s="14"/>
    </row>
    <row r="27" spans="1:11" outlineLevel="1" x14ac:dyDescent="0.25">
      <c r="A27" s="16" t="s">
        <v>39</v>
      </c>
      <c r="B27" s="12" t="s">
        <v>40</v>
      </c>
      <c r="C27" s="32">
        <f>'006'!C27+'014'!C27+'012'!C27+'005'!C27</f>
        <v>0</v>
      </c>
      <c r="D27" s="14">
        <f>'006'!D27+'014'!D27+'012'!D27+'005'!D27</f>
        <v>0</v>
      </c>
      <c r="E27" s="15">
        <f>'006'!E27+'014'!E27+'012'!E27+'005'!E27</f>
        <v>0</v>
      </c>
      <c r="F27" s="14"/>
      <c r="G27" s="32"/>
      <c r="H27" s="32"/>
      <c r="I27" s="32"/>
      <c r="J27" s="14"/>
      <c r="K27" s="14"/>
    </row>
    <row r="28" spans="1:11" ht="31.5" outlineLevel="1" x14ac:dyDescent="0.25">
      <c r="A28" s="16" t="s">
        <v>41</v>
      </c>
      <c r="B28" s="12" t="s">
        <v>42</v>
      </c>
      <c r="C28" s="32">
        <f>'006'!C28+'014'!C28+'012'!C28+'005'!C28</f>
        <v>0</v>
      </c>
      <c r="D28" s="14">
        <f>'006'!D28+'014'!D28+'012'!D28+'005'!D28</f>
        <v>0</v>
      </c>
      <c r="E28" s="15">
        <f>'006'!E28+'014'!E28+'012'!E28+'005'!E28</f>
        <v>0</v>
      </c>
      <c r="F28" s="14"/>
      <c r="G28" s="32"/>
      <c r="H28" s="32"/>
      <c r="I28" s="32"/>
      <c r="J28" s="14"/>
      <c r="K28" s="14"/>
    </row>
    <row r="29" spans="1:11" ht="31.5" x14ac:dyDescent="0.25">
      <c r="A29" s="8" t="s">
        <v>43</v>
      </c>
      <c r="B29" s="17" t="s">
        <v>44</v>
      </c>
      <c r="C29" s="33">
        <f>SUM(C30:C33)</f>
        <v>0</v>
      </c>
      <c r="D29" s="33">
        <f t="shared" ref="D29:H29" si="6">SUM(D30:D33)</f>
        <v>0</v>
      </c>
      <c r="E29" s="10">
        <f t="shared" si="6"/>
        <v>0</v>
      </c>
      <c r="F29" s="33"/>
      <c r="G29" s="33"/>
      <c r="H29" s="33"/>
      <c r="I29" s="33"/>
      <c r="J29" s="37"/>
      <c r="K29" s="37"/>
    </row>
    <row r="30" spans="1:11" outlineLevel="1" x14ac:dyDescent="0.25">
      <c r="A30" s="16" t="s">
        <v>45</v>
      </c>
      <c r="B30" s="12" t="s">
        <v>46</v>
      </c>
      <c r="C30" s="32">
        <f>'006'!C30+'014'!C30+'012'!C30+'005'!C30</f>
        <v>0</v>
      </c>
      <c r="D30" s="14">
        <f>'006'!D30+'014'!D30+'012'!D30+'005'!D30</f>
        <v>0</v>
      </c>
      <c r="E30" s="15">
        <f>'006'!E30+'014'!E30+'012'!E30+'005'!E30</f>
        <v>0</v>
      </c>
      <c r="F30" s="14"/>
      <c r="G30" s="32"/>
      <c r="H30" s="32"/>
      <c r="I30" s="42"/>
      <c r="J30" s="34"/>
      <c r="K30" s="34"/>
    </row>
    <row r="31" spans="1:11" outlineLevel="1" x14ac:dyDescent="0.25">
      <c r="A31" s="16" t="s">
        <v>47</v>
      </c>
      <c r="B31" s="12" t="s">
        <v>48</v>
      </c>
      <c r="C31" s="32">
        <f>'006'!C31+'014'!C31+'012'!C31+'005'!C31</f>
        <v>0</v>
      </c>
      <c r="D31" s="14">
        <f>'006'!D31+'014'!D31+'012'!D31+'005'!D31</f>
        <v>0</v>
      </c>
      <c r="E31" s="15">
        <f>'006'!E31+'014'!E31+'012'!E31+'005'!E31</f>
        <v>0</v>
      </c>
      <c r="F31" s="14"/>
      <c r="G31" s="32"/>
      <c r="H31" s="32"/>
      <c r="I31" s="42"/>
      <c r="J31" s="34"/>
      <c r="K31" s="34"/>
    </row>
    <row r="32" spans="1:11" outlineLevel="1" x14ac:dyDescent="0.25">
      <c r="A32" s="16" t="s">
        <v>49</v>
      </c>
      <c r="B32" s="12" t="s">
        <v>50</v>
      </c>
      <c r="C32" s="32">
        <f>'006'!C32+'014'!C32+'012'!C32+'005'!C32</f>
        <v>0</v>
      </c>
      <c r="D32" s="14">
        <f>'006'!D32+'014'!D32+'012'!D32+'005'!D32</f>
        <v>0</v>
      </c>
      <c r="E32" s="15">
        <f>'006'!E32+'014'!E32+'012'!E32+'005'!E32</f>
        <v>0</v>
      </c>
      <c r="F32" s="14"/>
      <c r="G32" s="32"/>
      <c r="H32" s="32"/>
      <c r="I32" s="42"/>
      <c r="J32" s="35"/>
      <c r="K32" s="35"/>
    </row>
    <row r="33" spans="1:11" ht="31.5" outlineLevel="1" x14ac:dyDescent="0.25">
      <c r="A33" s="16" t="s">
        <v>51</v>
      </c>
      <c r="B33" s="12" t="s">
        <v>52</v>
      </c>
      <c r="C33" s="32">
        <f>'006'!C33+'014'!C33+'012'!C33+'005'!C33</f>
        <v>0</v>
      </c>
      <c r="D33" s="14">
        <f>'006'!D33+'014'!D33+'012'!D33+'005'!D33</f>
        <v>0</v>
      </c>
      <c r="E33" s="15">
        <f>'006'!E33+'014'!E33+'012'!E33+'005'!E33</f>
        <v>0</v>
      </c>
      <c r="F33" s="14"/>
      <c r="G33" s="32"/>
      <c r="H33" s="32"/>
      <c r="I33" s="42"/>
      <c r="J33" s="36"/>
      <c r="K33" s="36"/>
    </row>
    <row r="34" spans="1:11" x14ac:dyDescent="0.25">
      <c r="A34" s="21" t="s">
        <v>53</v>
      </c>
      <c r="B34" s="17" t="s">
        <v>54</v>
      </c>
      <c r="C34" s="33">
        <f>C35</f>
        <v>0</v>
      </c>
      <c r="D34" s="33">
        <f t="shared" ref="D34:H34" si="7">D35</f>
        <v>0</v>
      </c>
      <c r="E34" s="10">
        <f t="shared" si="7"/>
        <v>0</v>
      </c>
      <c r="F34" s="33"/>
      <c r="G34" s="33"/>
      <c r="H34" s="33"/>
      <c r="I34" s="33"/>
      <c r="J34" s="37"/>
      <c r="K34" s="37"/>
    </row>
    <row r="35" spans="1:11" ht="31.5" outlineLevel="1" x14ac:dyDescent="0.25">
      <c r="A35" s="22" t="s">
        <v>55</v>
      </c>
      <c r="B35" s="12" t="s">
        <v>56</v>
      </c>
      <c r="C35" s="32">
        <f>'006'!C35+'014'!C35+'012'!C35+'005'!C35</f>
        <v>0</v>
      </c>
      <c r="D35" s="14">
        <f>'006'!D35+'014'!D35+'012'!D35+'005'!D35</f>
        <v>0</v>
      </c>
      <c r="E35" s="15">
        <f>'006'!E35+'014'!E35+'012'!E35+'005'!E35</f>
        <v>0</v>
      </c>
      <c r="F35" s="14"/>
      <c r="G35" s="32"/>
      <c r="H35" s="32"/>
      <c r="I35" s="42"/>
      <c r="J35" s="34"/>
      <c r="K35" s="34"/>
    </row>
    <row r="36" spans="1:11" x14ac:dyDescent="0.25">
      <c r="A36" s="8" t="s">
        <v>57</v>
      </c>
      <c r="B36" s="17" t="s">
        <v>58</v>
      </c>
      <c r="C36" s="33">
        <f t="shared" ref="C36:H36" si="8">SUM(C37:C41)</f>
        <v>0</v>
      </c>
      <c r="D36" s="33">
        <f t="shared" ref="D36:F36" si="9">SUM(D37:D41)</f>
        <v>0</v>
      </c>
      <c r="E36" s="10">
        <f t="shared" si="9"/>
        <v>0</v>
      </c>
      <c r="F36" s="33"/>
      <c r="G36" s="33"/>
      <c r="H36" s="33"/>
      <c r="I36" s="33"/>
      <c r="J36" s="38"/>
      <c r="K36" s="38"/>
    </row>
    <row r="37" spans="1:11" outlineLevel="1" x14ac:dyDescent="0.25">
      <c r="A37" s="16" t="s">
        <v>59</v>
      </c>
      <c r="B37" s="12" t="s">
        <v>60</v>
      </c>
      <c r="C37" s="32"/>
      <c r="D37" s="14"/>
      <c r="E37" s="15"/>
      <c r="F37" s="14"/>
      <c r="G37" s="32"/>
      <c r="H37" s="32"/>
      <c r="I37" s="32"/>
      <c r="J37" s="14"/>
      <c r="K37" s="14"/>
    </row>
    <row r="38" spans="1:11" outlineLevel="1" x14ac:dyDescent="0.25">
      <c r="A38" s="16" t="s">
        <v>61</v>
      </c>
      <c r="B38" s="12" t="s">
        <v>62</v>
      </c>
      <c r="C38" s="32"/>
      <c r="D38" s="14"/>
      <c r="E38" s="15"/>
      <c r="F38" s="14"/>
      <c r="G38" s="32"/>
      <c r="H38" s="32"/>
      <c r="I38" s="32"/>
      <c r="J38" s="14"/>
      <c r="K38" s="14"/>
    </row>
    <row r="39" spans="1:11" outlineLevel="1" x14ac:dyDescent="0.25">
      <c r="A39" s="16" t="s">
        <v>63</v>
      </c>
      <c r="B39" s="12" t="s">
        <v>64</v>
      </c>
      <c r="C39" s="32"/>
      <c r="D39" s="14"/>
      <c r="E39" s="15"/>
      <c r="F39" s="14"/>
      <c r="G39" s="32"/>
      <c r="H39" s="32"/>
      <c r="I39" s="32"/>
      <c r="J39" s="14"/>
      <c r="K39" s="14"/>
    </row>
    <row r="40" spans="1:11" outlineLevel="1" x14ac:dyDescent="0.25">
      <c r="A40" s="16" t="s">
        <v>65</v>
      </c>
      <c r="B40" s="12" t="s">
        <v>66</v>
      </c>
      <c r="C40" s="32"/>
      <c r="D40" s="14"/>
      <c r="E40" s="15"/>
      <c r="F40" s="14"/>
      <c r="G40" s="32"/>
      <c r="H40" s="32"/>
      <c r="I40" s="32"/>
      <c r="J40" s="14"/>
      <c r="K40" s="14"/>
    </row>
    <row r="41" spans="1:11" outlineLevel="1" x14ac:dyDescent="0.25">
      <c r="A41" s="16" t="s">
        <v>67</v>
      </c>
      <c r="B41" s="12" t="s">
        <v>68</v>
      </c>
      <c r="C41" s="32"/>
      <c r="D41" s="14"/>
      <c r="E41" s="15"/>
      <c r="F41" s="14"/>
      <c r="G41" s="32"/>
      <c r="H41" s="32"/>
      <c r="I41" s="32"/>
      <c r="J41" s="14"/>
      <c r="K41" s="14"/>
    </row>
    <row r="42" spans="1:11" x14ac:dyDescent="0.25">
      <c r="A42" s="8" t="s">
        <v>69</v>
      </c>
      <c r="B42" s="17" t="s">
        <v>70</v>
      </c>
      <c r="C42" s="33">
        <f>SUM(C43:C44)</f>
        <v>0</v>
      </c>
      <c r="D42" s="33">
        <f t="shared" ref="D42:H42" si="10">SUM(D43:D44)</f>
        <v>0</v>
      </c>
      <c r="E42" s="10">
        <f t="shared" si="10"/>
        <v>0</v>
      </c>
      <c r="F42" s="33"/>
      <c r="G42" s="33"/>
      <c r="H42" s="33"/>
      <c r="I42" s="33"/>
      <c r="J42" s="33"/>
      <c r="K42" s="33"/>
    </row>
    <row r="43" spans="1:11" outlineLevel="1" x14ac:dyDescent="0.25">
      <c r="A43" s="19" t="s">
        <v>71</v>
      </c>
      <c r="B43" s="12" t="s">
        <v>72</v>
      </c>
      <c r="C43" s="32"/>
      <c r="D43" s="14"/>
      <c r="E43" s="15"/>
      <c r="F43" s="14"/>
      <c r="G43" s="32"/>
      <c r="H43" s="32"/>
      <c r="I43" s="32"/>
      <c r="J43" s="14"/>
      <c r="K43" s="14"/>
    </row>
    <row r="44" spans="1:11" ht="31.5" outlineLevel="1" x14ac:dyDescent="0.25">
      <c r="A44" s="19" t="s">
        <v>73</v>
      </c>
      <c r="B44" s="12" t="s">
        <v>74</v>
      </c>
      <c r="C44" s="32"/>
      <c r="D44" s="14"/>
      <c r="E44" s="15"/>
      <c r="F44" s="14"/>
      <c r="G44" s="32"/>
      <c r="H44" s="32"/>
      <c r="I44" s="32"/>
      <c r="J44" s="14"/>
      <c r="K44" s="14"/>
    </row>
    <row r="45" spans="1:11" x14ac:dyDescent="0.25">
      <c r="A45" s="8" t="s">
        <v>75</v>
      </c>
      <c r="B45" s="17" t="s">
        <v>76</v>
      </c>
      <c r="C45" s="33">
        <f>SUM(C46:C49)</f>
        <v>0</v>
      </c>
      <c r="D45" s="33">
        <f t="shared" ref="D45:H45" si="11">SUM(D46:D49)</f>
        <v>0</v>
      </c>
      <c r="E45" s="10">
        <f t="shared" si="11"/>
        <v>0</v>
      </c>
      <c r="F45" s="33"/>
      <c r="G45" s="33"/>
      <c r="H45" s="33"/>
      <c r="I45" s="33"/>
      <c r="J45" s="33"/>
      <c r="K45" s="33"/>
    </row>
    <row r="46" spans="1:11" outlineLevel="1" x14ac:dyDescent="0.25">
      <c r="A46" s="19" t="s">
        <v>77</v>
      </c>
      <c r="B46" s="12" t="s">
        <v>78</v>
      </c>
      <c r="C46" s="32"/>
      <c r="D46" s="14"/>
      <c r="E46" s="15"/>
      <c r="F46" s="14"/>
      <c r="G46" s="32"/>
      <c r="H46" s="32"/>
      <c r="I46" s="32"/>
      <c r="J46" s="14"/>
      <c r="K46" s="14"/>
    </row>
    <row r="47" spans="1:11" outlineLevel="1" x14ac:dyDescent="0.25">
      <c r="A47" s="19" t="s">
        <v>79</v>
      </c>
      <c r="B47" s="12" t="s">
        <v>80</v>
      </c>
      <c r="C47" s="32"/>
      <c r="D47" s="14"/>
      <c r="E47" s="15"/>
      <c r="F47" s="14"/>
      <c r="G47" s="32"/>
      <c r="H47" s="32"/>
      <c r="I47" s="32"/>
      <c r="J47" s="14"/>
      <c r="K47" s="14"/>
    </row>
    <row r="48" spans="1:11" outlineLevel="1" x14ac:dyDescent="0.25">
      <c r="A48" s="19" t="s">
        <v>81</v>
      </c>
      <c r="B48" s="12" t="s">
        <v>82</v>
      </c>
      <c r="C48" s="32"/>
      <c r="D48" s="14"/>
      <c r="E48" s="13"/>
      <c r="F48" s="14"/>
      <c r="G48" s="32"/>
      <c r="H48" s="32"/>
      <c r="I48" s="32"/>
      <c r="J48" s="14"/>
      <c r="K48" s="14"/>
    </row>
    <row r="49" spans="1:11" ht="31.5" outlineLevel="1" x14ac:dyDescent="0.25">
      <c r="A49" s="19" t="s">
        <v>83</v>
      </c>
      <c r="B49" s="12" t="s">
        <v>84</v>
      </c>
      <c r="C49" s="32"/>
      <c r="D49" s="14"/>
      <c r="E49" s="13"/>
      <c r="F49" s="14"/>
      <c r="G49" s="32"/>
      <c r="H49" s="32"/>
      <c r="I49" s="32"/>
      <c r="J49" s="14"/>
      <c r="K49" s="14"/>
    </row>
    <row r="50" spans="1:11" x14ac:dyDescent="0.25">
      <c r="A50" s="8" t="s">
        <v>85</v>
      </c>
      <c r="B50" s="17" t="s">
        <v>86</v>
      </c>
      <c r="C50" s="33">
        <f>SUM(C51:C54)</f>
        <v>0</v>
      </c>
      <c r="D50" s="33">
        <f t="shared" ref="D50:H50" si="12">SUM(D51:D54)</f>
        <v>0</v>
      </c>
      <c r="E50" s="10">
        <f t="shared" si="12"/>
        <v>0</v>
      </c>
      <c r="F50" s="33"/>
      <c r="G50" s="33"/>
      <c r="H50" s="33"/>
      <c r="I50" s="33"/>
      <c r="J50" s="33"/>
      <c r="K50" s="33"/>
    </row>
    <row r="51" spans="1:11" x14ac:dyDescent="0.25">
      <c r="A51" s="16" t="s">
        <v>87</v>
      </c>
      <c r="B51" s="12" t="s">
        <v>88</v>
      </c>
      <c r="C51" s="32"/>
      <c r="D51" s="32"/>
      <c r="E51" s="13"/>
      <c r="F51" s="14"/>
      <c r="G51" s="32"/>
      <c r="H51" s="32"/>
      <c r="I51" s="32"/>
      <c r="J51" s="14"/>
      <c r="K51" s="14"/>
    </row>
    <row r="52" spans="1:11" x14ac:dyDescent="0.25">
      <c r="A52" s="16" t="s">
        <v>89</v>
      </c>
      <c r="B52" s="12" t="s">
        <v>90</v>
      </c>
      <c r="C52" s="32"/>
      <c r="D52" s="32"/>
      <c r="E52" s="13"/>
      <c r="F52" s="14"/>
      <c r="G52" s="32"/>
      <c r="H52" s="32"/>
      <c r="I52" s="32"/>
      <c r="J52" s="14"/>
      <c r="K52" s="14"/>
    </row>
    <row r="53" spans="1:11" x14ac:dyDescent="0.25">
      <c r="A53" s="16" t="s">
        <v>91</v>
      </c>
      <c r="B53" s="12" t="s">
        <v>92</v>
      </c>
      <c r="C53" s="32"/>
      <c r="D53" s="32"/>
      <c r="E53" s="13"/>
      <c r="F53" s="14"/>
      <c r="G53" s="32"/>
      <c r="H53" s="32"/>
      <c r="I53" s="32"/>
      <c r="J53" s="14"/>
      <c r="K53" s="14"/>
    </row>
    <row r="54" spans="1:11" ht="31.5" outlineLevel="1" x14ac:dyDescent="0.25">
      <c r="A54" s="16" t="s">
        <v>93</v>
      </c>
      <c r="B54" s="12" t="s">
        <v>94</v>
      </c>
      <c r="C54" s="32"/>
      <c r="D54" s="14"/>
      <c r="E54" s="13"/>
      <c r="F54" s="14"/>
      <c r="G54" s="32"/>
      <c r="H54" s="32"/>
      <c r="I54" s="32"/>
      <c r="J54" s="32"/>
      <c r="K54" s="32"/>
    </row>
    <row r="55" spans="1:11" ht="31.5" x14ac:dyDescent="0.25">
      <c r="A55" s="8" t="s">
        <v>95</v>
      </c>
      <c r="B55" s="17" t="s">
        <v>96</v>
      </c>
      <c r="C55" s="33">
        <f>C56</f>
        <v>0</v>
      </c>
      <c r="D55" s="33">
        <f t="shared" ref="D55:H55" si="13">D56</f>
        <v>0</v>
      </c>
      <c r="E55" s="10">
        <f t="shared" si="13"/>
        <v>0</v>
      </c>
      <c r="F55" s="33"/>
      <c r="G55" s="33"/>
      <c r="H55" s="33"/>
      <c r="I55" s="33"/>
      <c r="J55" s="33"/>
      <c r="K55" s="33"/>
    </row>
    <row r="56" spans="1:11" ht="31.5" outlineLevel="1" x14ac:dyDescent="0.25">
      <c r="A56" s="16" t="s">
        <v>97</v>
      </c>
      <c r="B56" s="12" t="s">
        <v>98</v>
      </c>
      <c r="C56" s="32">
        <f>'006'!C56+'014'!C56+'012'!C56+'005'!C56</f>
        <v>0</v>
      </c>
      <c r="D56" s="14">
        <f>'006'!D56+'014'!D56+'012'!D56+'005'!D56</f>
        <v>0</v>
      </c>
      <c r="E56" s="13">
        <f>'006'!E56+'014'!E56+'012'!E56+'005'!E56</f>
        <v>0</v>
      </c>
      <c r="F56" s="14"/>
      <c r="G56" s="32"/>
      <c r="H56" s="32"/>
      <c r="I56" s="32"/>
      <c r="J56" s="14"/>
      <c r="K56" s="32"/>
    </row>
    <row r="57" spans="1:11" ht="27.75" customHeight="1" x14ac:dyDescent="0.25">
      <c r="A57" s="113" t="s">
        <v>99</v>
      </c>
      <c r="B57" s="114"/>
      <c r="C57" s="39">
        <f t="shared" ref="C57:H57" si="14">C8+C17+C19+C23+C29+C36+C42+C45+C50+C55+C34</f>
        <v>0</v>
      </c>
      <c r="D57" s="39">
        <f t="shared" si="14"/>
        <v>0</v>
      </c>
      <c r="E57" s="23">
        <f t="shared" si="14"/>
        <v>64726089.82</v>
      </c>
      <c r="F57" s="39"/>
      <c r="G57" s="39"/>
      <c r="H57" s="39"/>
      <c r="I57" s="39"/>
      <c r="J57" s="39"/>
      <c r="K57" s="39"/>
    </row>
    <row r="58" spans="1:11" ht="12.75" customHeight="1" x14ac:dyDescent="0.25">
      <c r="A58" s="2"/>
      <c r="B58" s="24"/>
      <c r="C58" s="25"/>
      <c r="D58" s="25"/>
      <c r="E58" s="153"/>
      <c r="F58" s="25"/>
      <c r="G58" s="25"/>
      <c r="H58" s="25"/>
      <c r="I58" s="26"/>
      <c r="J58" s="2"/>
      <c r="K58" s="2"/>
    </row>
    <row r="59" spans="1:11" x14ac:dyDescent="0.25">
      <c r="C59" s="28"/>
      <c r="D59" s="29"/>
      <c r="E59" s="154"/>
      <c r="F59" s="28"/>
      <c r="G59" s="28"/>
      <c r="H59" s="28"/>
      <c r="I59" s="30"/>
      <c r="J59" s="28"/>
      <c r="K59" s="28"/>
    </row>
    <row r="60" spans="1:11" x14ac:dyDescent="0.25">
      <c r="C60" s="28"/>
      <c r="D60" s="28"/>
      <c r="E60" s="154"/>
      <c r="F60" s="28"/>
      <c r="G60" s="28"/>
      <c r="H60" s="28"/>
      <c r="I60" s="28"/>
      <c r="J60" s="28"/>
      <c r="K60" s="28"/>
    </row>
    <row r="61" spans="1:11" x14ac:dyDescent="0.25">
      <c r="C61" s="28"/>
      <c r="D61" s="28"/>
      <c r="E61" s="154"/>
      <c r="F61" s="28"/>
      <c r="G61" s="28"/>
      <c r="H61" s="28"/>
      <c r="I61" s="28"/>
      <c r="J61" s="28"/>
      <c r="K61" s="28"/>
    </row>
    <row r="62" spans="1:11" x14ac:dyDescent="0.25">
      <c r="C62" s="28"/>
      <c r="D62" s="28"/>
      <c r="E62" s="154"/>
      <c r="F62" s="28"/>
      <c r="G62" s="28"/>
      <c r="H62" s="28"/>
      <c r="I62" s="30"/>
      <c r="J62" s="28"/>
      <c r="K62" s="28"/>
    </row>
    <row r="63" spans="1:11" x14ac:dyDescent="0.25">
      <c r="C63" s="28"/>
      <c r="D63" s="28"/>
      <c r="E63" s="154"/>
      <c r="F63" s="28"/>
      <c r="G63" s="28"/>
      <c r="H63" s="28"/>
      <c r="I63" s="30"/>
      <c r="J63" s="28"/>
      <c r="K63" s="28"/>
    </row>
  </sheetData>
  <mergeCells count="16">
    <mergeCell ref="G6:G7"/>
    <mergeCell ref="H6:H7"/>
    <mergeCell ref="I6:I7"/>
    <mergeCell ref="J6:J7"/>
    <mergeCell ref="K6:K7"/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</mergeCells>
  <pageMargins left="0.59027779102325439" right="0.59027779102325439" top="0.59027779102325439" bottom="0.59027779102325439" header="0.39375001192092896" footer="0.39375001192092896"/>
  <pageSetup paperSize="9" scale="45" fitToHeight="200" orientation="portrait" errors="blank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zoomScaleNormal="100" workbookViewId="0">
      <pane ySplit="7" topLeftCell="A8" activePane="bottomLeft" state="frozen"/>
      <selection pane="bottomLeft" activeCell="I55" sqref="I55"/>
    </sheetView>
  </sheetViews>
  <sheetFormatPr defaultRowHeight="15.75" outlineLevelRow="1" x14ac:dyDescent="0.25"/>
  <cols>
    <col min="1" max="1" width="48.5703125" style="4" customWidth="1"/>
    <col min="2" max="2" width="7.7109375" style="27" customWidth="1"/>
    <col min="3" max="3" width="18.28515625" style="4" customWidth="1"/>
    <col min="4" max="4" width="19.7109375" style="4" customWidth="1"/>
    <col min="5" max="5" width="19.7109375" style="155" customWidth="1"/>
    <col min="6" max="6" width="18.7109375" style="4" customWidth="1"/>
    <col min="7" max="8" width="16.7109375" style="4" customWidth="1"/>
    <col min="9" max="9" width="13.42578125" style="31" customWidth="1"/>
    <col min="10" max="11" width="19.42578125" style="4" customWidth="1"/>
    <col min="12" max="16384" width="9.140625" style="4"/>
  </cols>
  <sheetData>
    <row r="1" spans="1:11" ht="15" customHeight="1" x14ac:dyDescent="0.25">
      <c r="A1" s="115"/>
      <c r="B1" s="116"/>
      <c r="C1" s="116"/>
      <c r="D1" s="116"/>
      <c r="E1" s="116"/>
      <c r="F1" s="40"/>
      <c r="G1" s="40"/>
      <c r="H1" s="40"/>
      <c r="I1" s="3"/>
      <c r="J1" s="2"/>
      <c r="K1" s="2"/>
    </row>
    <row r="2" spans="1:11" ht="15.2" customHeight="1" x14ac:dyDescent="0.25">
      <c r="A2" s="115"/>
      <c r="B2" s="116"/>
      <c r="C2" s="116"/>
      <c r="D2" s="116"/>
      <c r="E2" s="116"/>
      <c r="F2" s="40"/>
      <c r="G2" s="40"/>
      <c r="H2" s="40"/>
      <c r="I2" s="3"/>
      <c r="J2" s="2"/>
      <c r="K2" s="2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customHeight="1" x14ac:dyDescent="0.25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s="6" customFormat="1" ht="26.25" customHeight="1" x14ac:dyDescent="0.25">
      <c r="A6" s="123" t="s">
        <v>0</v>
      </c>
      <c r="B6" s="125" t="s">
        <v>1</v>
      </c>
      <c r="C6" s="127" t="s">
        <v>105</v>
      </c>
      <c r="D6" s="98" t="s">
        <v>106</v>
      </c>
      <c r="E6" s="151" t="s">
        <v>107</v>
      </c>
      <c r="F6" s="131">
        <v>2025</v>
      </c>
      <c r="G6" s="127" t="s">
        <v>110</v>
      </c>
      <c r="H6" s="127" t="s">
        <v>108</v>
      </c>
      <c r="I6" s="127" t="s">
        <v>2</v>
      </c>
      <c r="J6" s="123" t="s">
        <v>100</v>
      </c>
      <c r="K6" s="123" t="s">
        <v>109</v>
      </c>
    </row>
    <row r="7" spans="1:11" s="6" customFormat="1" ht="54.75" customHeight="1" x14ac:dyDescent="0.25">
      <c r="A7" s="124"/>
      <c r="B7" s="126"/>
      <c r="C7" s="128"/>
      <c r="D7" s="99" t="s">
        <v>3</v>
      </c>
      <c r="E7" s="152"/>
      <c r="F7" s="132"/>
      <c r="G7" s="128"/>
      <c r="H7" s="128"/>
      <c r="I7" s="128"/>
      <c r="J7" s="124"/>
      <c r="K7" s="124"/>
    </row>
    <row r="8" spans="1:11" x14ac:dyDescent="0.25">
      <c r="A8" s="8" t="s">
        <v>4</v>
      </c>
      <c r="B8" s="9" t="s">
        <v>5</v>
      </c>
      <c r="C8" s="33">
        <f t="shared" ref="C8:H8" si="0">SUM(C9:C16)</f>
        <v>0</v>
      </c>
      <c r="D8" s="33">
        <f t="shared" ref="D8:F8" si="1">SUM(D9:D16)</f>
        <v>0</v>
      </c>
      <c r="E8" s="10">
        <f t="shared" si="1"/>
        <v>25119039.149999999</v>
      </c>
      <c r="F8" s="33"/>
      <c r="G8" s="33"/>
      <c r="H8" s="33"/>
      <c r="I8" s="33"/>
      <c r="J8" s="10"/>
      <c r="K8" s="10"/>
    </row>
    <row r="9" spans="1:11" ht="47.25" outlineLevel="1" x14ac:dyDescent="0.25">
      <c r="A9" s="11" t="s">
        <v>6</v>
      </c>
      <c r="B9" s="12" t="s">
        <v>7</v>
      </c>
      <c r="C9" s="32">
        <f>'006'!C9+'014'!C9+'012'!C9+'005'!C9</f>
        <v>0</v>
      </c>
      <c r="D9" s="32">
        <f>'006'!D9+'014'!D9+'012'!D9+'005'!D9</f>
        <v>0</v>
      </c>
      <c r="E9" s="13"/>
      <c r="F9" s="32"/>
      <c r="G9" s="32"/>
      <c r="H9" s="32"/>
      <c r="I9" s="33"/>
      <c r="J9" s="1"/>
      <c r="K9" s="1"/>
    </row>
    <row r="10" spans="1:11" ht="78.75" outlineLevel="1" x14ac:dyDescent="0.25">
      <c r="A10" s="16" t="s">
        <v>8</v>
      </c>
      <c r="B10" s="12" t="s">
        <v>9</v>
      </c>
      <c r="C10" s="32">
        <f>'006'!C10+'014'!C10+'012'!C10+'005'!C10</f>
        <v>0</v>
      </c>
      <c r="D10" s="14">
        <f>'006'!D10+'014'!D10+'012'!D10+'005'!D10</f>
        <v>0</v>
      </c>
      <c r="E10" s="13"/>
      <c r="F10" s="32"/>
      <c r="G10" s="32"/>
      <c r="H10" s="32"/>
      <c r="I10" s="33"/>
      <c r="J10" s="1"/>
      <c r="K10" s="1"/>
    </row>
    <row r="11" spans="1:11" ht="82.5" customHeight="1" outlineLevel="1" x14ac:dyDescent="0.25">
      <c r="A11" s="16" t="s">
        <v>103</v>
      </c>
      <c r="B11" s="12" t="s">
        <v>10</v>
      </c>
      <c r="C11" s="32">
        <f>'006'!C11+'014'!C11+'012'!C11+'005'!C11</f>
        <v>0</v>
      </c>
      <c r="D11" s="14">
        <f>'006'!D11+'014'!D11+'012'!D11+'005'!D11</f>
        <v>0</v>
      </c>
      <c r="E11" s="15">
        <f>'006'!E11+'014'!E11+'012'!E11+'005'!E11</f>
        <v>0</v>
      </c>
      <c r="F11" s="14"/>
      <c r="G11" s="32"/>
      <c r="H11" s="32"/>
      <c r="I11" s="33"/>
      <c r="J11" s="1"/>
      <c r="K11" s="1"/>
    </row>
    <row r="12" spans="1:11" outlineLevel="1" x14ac:dyDescent="0.25">
      <c r="A12" s="16" t="s">
        <v>11</v>
      </c>
      <c r="B12" s="12" t="s">
        <v>12</v>
      </c>
      <c r="C12" s="32">
        <f>'006'!C12+'014'!C12+'012'!C12+'005'!C12</f>
        <v>0</v>
      </c>
      <c r="D12" s="14">
        <f>'006'!D12+'014'!D12+'012'!D12+'005'!D12</f>
        <v>0</v>
      </c>
      <c r="E12" s="15">
        <f>'006'!E12+'014'!E12+'012'!E12+'005'!E12</f>
        <v>0</v>
      </c>
      <c r="F12" s="14"/>
      <c r="G12" s="32"/>
      <c r="H12" s="32"/>
      <c r="I12" s="33"/>
      <c r="J12" s="1"/>
      <c r="K12" s="1"/>
    </row>
    <row r="13" spans="1:11" ht="63" outlineLevel="1" x14ac:dyDescent="0.25">
      <c r="A13" s="16" t="s">
        <v>13</v>
      </c>
      <c r="B13" s="12" t="s">
        <v>14</v>
      </c>
      <c r="C13" s="32">
        <f>'006'!C13+'014'!C13+'012'!C13+'005'!C13</f>
        <v>0</v>
      </c>
      <c r="D13" s="14">
        <f>'006'!D13+'014'!D13+'012'!D13+'005'!D13</f>
        <v>0</v>
      </c>
      <c r="E13" s="15">
        <v>25119039.149999999</v>
      </c>
      <c r="F13" s="14"/>
      <c r="G13" s="32"/>
      <c r="H13" s="32"/>
      <c r="I13" s="33"/>
      <c r="J13" s="1"/>
      <c r="K13" s="1"/>
    </row>
    <row r="14" spans="1:11" ht="31.5" outlineLevel="1" x14ac:dyDescent="0.25">
      <c r="A14" s="16" t="s">
        <v>101</v>
      </c>
      <c r="B14" s="12" t="s">
        <v>102</v>
      </c>
      <c r="C14" s="32">
        <f>'006'!C14+'014'!C14+'012'!C14+'005'!C14</f>
        <v>0</v>
      </c>
      <c r="D14" s="14">
        <f>'006'!D14+'014'!D14+'012'!D14+'005'!D14</f>
        <v>0</v>
      </c>
      <c r="E14" s="15">
        <f>'006'!E14+'014'!E14+'012'!E14+'005'!E14</f>
        <v>0</v>
      </c>
      <c r="F14" s="14"/>
      <c r="G14" s="32"/>
      <c r="H14" s="32"/>
      <c r="I14" s="33"/>
      <c r="J14" s="1"/>
      <c r="K14" s="1"/>
    </row>
    <row r="15" spans="1:11" outlineLevel="1" x14ac:dyDescent="0.25">
      <c r="A15" s="16" t="s">
        <v>15</v>
      </c>
      <c r="B15" s="12" t="s">
        <v>16</v>
      </c>
      <c r="C15" s="32">
        <f>'006'!C15+'014'!C15+'012'!C15+'005'!C15</f>
        <v>0</v>
      </c>
      <c r="D15" s="14">
        <f>'006'!D15+'014'!D15+'012'!D15+'005'!D15</f>
        <v>0</v>
      </c>
      <c r="E15" s="15">
        <f>'006'!E15+'014'!E15+'012'!E15+'005'!E15</f>
        <v>0</v>
      </c>
      <c r="F15" s="14"/>
      <c r="G15" s="32"/>
      <c r="H15" s="32"/>
      <c r="I15" s="33"/>
      <c r="J15" s="14"/>
      <c r="K15" s="14"/>
    </row>
    <row r="16" spans="1:11" ht="21.75" customHeight="1" outlineLevel="1" x14ac:dyDescent="0.25">
      <c r="A16" s="16" t="s">
        <v>17</v>
      </c>
      <c r="B16" s="12" t="s">
        <v>18</v>
      </c>
      <c r="C16" s="32">
        <f>'006'!C16+'014'!C16+'012'!C16+'005'!C16</f>
        <v>0</v>
      </c>
      <c r="D16" s="14">
        <f>'006'!D16+'014'!D16+'012'!D16+'005'!D16</f>
        <v>0</v>
      </c>
      <c r="E16" s="15"/>
      <c r="F16" s="14"/>
      <c r="G16" s="32"/>
      <c r="H16" s="32"/>
      <c r="I16" s="32"/>
      <c r="J16" s="14"/>
      <c r="K16" s="14"/>
    </row>
    <row r="17" spans="1:11" x14ac:dyDescent="0.25">
      <c r="A17" s="8" t="s">
        <v>19</v>
      </c>
      <c r="B17" s="17" t="s">
        <v>20</v>
      </c>
      <c r="C17" s="33">
        <f>C18</f>
        <v>0</v>
      </c>
      <c r="D17" s="33">
        <f t="shared" ref="D17:H17" si="2">D18</f>
        <v>0</v>
      </c>
      <c r="E17" s="10">
        <f t="shared" si="2"/>
        <v>0</v>
      </c>
      <c r="F17" s="33"/>
      <c r="G17" s="33"/>
      <c r="H17" s="33"/>
      <c r="I17" s="33"/>
      <c r="J17" s="33"/>
      <c r="K17" s="33"/>
    </row>
    <row r="18" spans="1:11" outlineLevel="1" x14ac:dyDescent="0.25">
      <c r="A18" s="18" t="s">
        <v>21</v>
      </c>
      <c r="B18" s="12" t="s">
        <v>22</v>
      </c>
      <c r="C18" s="32">
        <f>'006'!C18+'014'!C18+'012'!C18+'005'!C18</f>
        <v>0</v>
      </c>
      <c r="D18" s="14">
        <f>'006'!D18+'014'!D18+'012'!D18+'005'!D18</f>
        <v>0</v>
      </c>
      <c r="E18" s="15">
        <f>'006'!E18+'014'!E18+'012'!E18+'005'!E18</f>
        <v>0</v>
      </c>
      <c r="F18" s="14"/>
      <c r="G18" s="32"/>
      <c r="H18" s="32"/>
      <c r="I18" s="32"/>
      <c r="J18" s="14"/>
      <c r="K18" s="14"/>
    </row>
    <row r="19" spans="1:11" ht="47.25" x14ac:dyDescent="0.25">
      <c r="A19" s="8" t="s">
        <v>23</v>
      </c>
      <c r="B19" s="17" t="s">
        <v>24</v>
      </c>
      <c r="C19" s="33">
        <f t="shared" ref="C19:H19" si="3">SUM(C20:C22)</f>
        <v>0</v>
      </c>
      <c r="D19" s="33">
        <f t="shared" ref="D19:F19" si="4">SUM(D20:D22)</f>
        <v>0</v>
      </c>
      <c r="E19" s="10">
        <f t="shared" si="4"/>
        <v>0</v>
      </c>
      <c r="F19" s="33"/>
      <c r="G19" s="33"/>
      <c r="H19" s="33"/>
      <c r="I19" s="33"/>
      <c r="J19" s="10"/>
      <c r="K19" s="10"/>
    </row>
    <row r="20" spans="1:11" outlineLevel="1" x14ac:dyDescent="0.25">
      <c r="A20" s="19" t="s">
        <v>25</v>
      </c>
      <c r="B20" s="20" t="s">
        <v>26</v>
      </c>
      <c r="C20" s="32">
        <f>'006'!C20+'014'!C20+'012'!C20+'005'!C20</f>
        <v>0</v>
      </c>
      <c r="D20" s="14">
        <f>'006'!D20+'014'!D20+'012'!D20+'005'!D20</f>
        <v>0</v>
      </c>
      <c r="E20" s="15">
        <f>'006'!E20+'014'!E20+'012'!E20+'005'!E20</f>
        <v>0</v>
      </c>
      <c r="F20" s="14"/>
      <c r="G20" s="32"/>
      <c r="H20" s="32"/>
      <c r="I20" s="32"/>
      <c r="J20" s="14"/>
      <c r="K20" s="14"/>
    </row>
    <row r="21" spans="1:11" ht="60.75" customHeight="1" outlineLevel="1" x14ac:dyDescent="0.25">
      <c r="A21" s="19" t="s">
        <v>27</v>
      </c>
      <c r="B21" s="12" t="s">
        <v>28</v>
      </c>
      <c r="C21" s="32">
        <f>'006'!C21+'014'!C21+'012'!C21+'005'!C21</f>
        <v>0</v>
      </c>
      <c r="D21" s="14">
        <f>'006'!D21+'014'!D21+'012'!D21+'005'!D21</f>
        <v>0</v>
      </c>
      <c r="E21" s="15">
        <f>'006'!E21+'014'!E21+'012'!E21+'005'!E21</f>
        <v>0</v>
      </c>
      <c r="F21" s="14"/>
      <c r="G21" s="32"/>
      <c r="H21" s="32"/>
      <c r="I21" s="32"/>
      <c r="J21" s="14"/>
      <c r="K21" s="14"/>
    </row>
    <row r="22" spans="1:11" ht="49.5" customHeight="1" outlineLevel="1" x14ac:dyDescent="0.25">
      <c r="A22" s="19" t="s">
        <v>29</v>
      </c>
      <c r="B22" s="12" t="s">
        <v>30</v>
      </c>
      <c r="C22" s="32">
        <f>'006'!C22+'014'!C22+'012'!C22+'005'!C22</f>
        <v>0</v>
      </c>
      <c r="D22" s="14">
        <f>'006'!D22+'014'!D22+'012'!D22+'005'!D22</f>
        <v>0</v>
      </c>
      <c r="E22" s="15">
        <f>'006'!E22+'014'!E22+'012'!E22+'005'!E22</f>
        <v>0</v>
      </c>
      <c r="F22" s="14"/>
      <c r="G22" s="32"/>
      <c r="H22" s="32"/>
      <c r="I22" s="32"/>
      <c r="J22" s="14"/>
      <c r="K22" s="14"/>
    </row>
    <row r="23" spans="1:11" x14ac:dyDescent="0.25">
      <c r="A23" s="8" t="s">
        <v>31</v>
      </c>
      <c r="B23" s="17" t="s">
        <v>32</v>
      </c>
      <c r="C23" s="33">
        <f>SUM(C24:C28)</f>
        <v>0</v>
      </c>
      <c r="D23" s="33">
        <f t="shared" ref="D23:H23" si="5">SUM(D24:D28)</f>
        <v>0</v>
      </c>
      <c r="E23" s="10">
        <f t="shared" si="5"/>
        <v>0</v>
      </c>
      <c r="F23" s="33"/>
      <c r="G23" s="33"/>
      <c r="H23" s="33"/>
      <c r="I23" s="33"/>
      <c r="J23" s="33"/>
      <c r="K23" s="33"/>
    </row>
    <row r="24" spans="1:11" outlineLevel="1" x14ac:dyDescent="0.25">
      <c r="A24" s="16" t="s">
        <v>33</v>
      </c>
      <c r="B24" s="12" t="s">
        <v>34</v>
      </c>
      <c r="C24" s="32">
        <f>'006'!C24+'014'!C24+'012'!C24+'005'!C24</f>
        <v>0</v>
      </c>
      <c r="D24" s="14">
        <f>'006'!D24+'014'!D24+'012'!D24+'005'!D24</f>
        <v>0</v>
      </c>
      <c r="E24" s="15">
        <f>'006'!E24+'014'!E24+'012'!E24+'005'!E24</f>
        <v>0</v>
      </c>
      <c r="F24" s="32"/>
      <c r="G24" s="32"/>
      <c r="H24" s="32"/>
      <c r="I24" s="32"/>
      <c r="J24" s="32"/>
      <c r="K24" s="32"/>
    </row>
    <row r="25" spans="1:11" outlineLevel="1" x14ac:dyDescent="0.25">
      <c r="A25" s="16" t="s">
        <v>35</v>
      </c>
      <c r="B25" s="12" t="s">
        <v>36</v>
      </c>
      <c r="C25" s="32">
        <f>'006'!C25+'014'!C25+'012'!C25+'005'!C25</f>
        <v>0</v>
      </c>
      <c r="D25" s="14">
        <f>'006'!D25+'014'!D25+'012'!D25+'005'!D25</f>
        <v>0</v>
      </c>
      <c r="E25" s="15">
        <f>'006'!E25+'014'!E25+'012'!E25+'005'!E25</f>
        <v>0</v>
      </c>
      <c r="F25" s="32"/>
      <c r="G25" s="32"/>
      <c r="H25" s="32"/>
      <c r="I25" s="32"/>
      <c r="J25" s="32"/>
      <c r="K25" s="32"/>
    </row>
    <row r="26" spans="1:11" outlineLevel="1" x14ac:dyDescent="0.25">
      <c r="A26" s="16" t="s">
        <v>37</v>
      </c>
      <c r="B26" s="12" t="s">
        <v>38</v>
      </c>
      <c r="C26" s="32">
        <f>'006'!C26+'014'!C26+'012'!C26+'005'!C26</f>
        <v>0</v>
      </c>
      <c r="D26" s="14">
        <f>'006'!D26+'014'!D26+'012'!D26+'005'!D26</f>
        <v>0</v>
      </c>
      <c r="E26" s="15">
        <f>'006'!E26+'014'!E26+'012'!E26+'005'!E26</f>
        <v>0</v>
      </c>
      <c r="F26" s="14"/>
      <c r="G26" s="32"/>
      <c r="H26" s="32"/>
      <c r="I26" s="32"/>
      <c r="J26" s="14"/>
      <c r="K26" s="14"/>
    </row>
    <row r="27" spans="1:11" outlineLevel="1" x14ac:dyDescent="0.25">
      <c r="A27" s="16" t="s">
        <v>39</v>
      </c>
      <c r="B27" s="12" t="s">
        <v>40</v>
      </c>
      <c r="C27" s="32">
        <f>'006'!C27+'014'!C27+'012'!C27+'005'!C27</f>
        <v>0</v>
      </c>
      <c r="D27" s="14">
        <f>'006'!D27+'014'!D27+'012'!D27+'005'!D27</f>
        <v>0</v>
      </c>
      <c r="E27" s="15">
        <f>'006'!E27+'014'!E27+'012'!E27+'005'!E27</f>
        <v>0</v>
      </c>
      <c r="F27" s="14"/>
      <c r="G27" s="32"/>
      <c r="H27" s="32"/>
      <c r="I27" s="32"/>
      <c r="J27" s="14"/>
      <c r="K27" s="14"/>
    </row>
    <row r="28" spans="1:11" ht="31.5" outlineLevel="1" x14ac:dyDescent="0.25">
      <c r="A28" s="16" t="s">
        <v>41</v>
      </c>
      <c r="B28" s="12" t="s">
        <v>42</v>
      </c>
      <c r="C28" s="32">
        <f>'006'!C28+'014'!C28+'012'!C28+'005'!C28</f>
        <v>0</v>
      </c>
      <c r="D28" s="14">
        <f>'006'!D28+'014'!D28+'012'!D28+'005'!D28</f>
        <v>0</v>
      </c>
      <c r="E28" s="15">
        <f>'006'!E28+'014'!E28+'012'!E28+'005'!E28</f>
        <v>0</v>
      </c>
      <c r="F28" s="14"/>
      <c r="G28" s="32"/>
      <c r="H28" s="32"/>
      <c r="I28" s="32"/>
      <c r="J28" s="14"/>
      <c r="K28" s="14"/>
    </row>
    <row r="29" spans="1:11" ht="31.5" x14ac:dyDescent="0.25">
      <c r="A29" s="8" t="s">
        <v>43</v>
      </c>
      <c r="B29" s="17" t="s">
        <v>44</v>
      </c>
      <c r="C29" s="33">
        <f>SUM(C30:C33)</f>
        <v>0</v>
      </c>
      <c r="D29" s="33">
        <f t="shared" ref="D29:H29" si="6">SUM(D30:D33)</f>
        <v>0</v>
      </c>
      <c r="E29" s="10">
        <f t="shared" si="6"/>
        <v>0</v>
      </c>
      <c r="F29" s="33"/>
      <c r="G29" s="33"/>
      <c r="H29" s="33"/>
      <c r="I29" s="33"/>
      <c r="J29" s="37"/>
      <c r="K29" s="37"/>
    </row>
    <row r="30" spans="1:11" outlineLevel="1" x14ac:dyDescent="0.25">
      <c r="A30" s="16" t="s">
        <v>45</v>
      </c>
      <c r="B30" s="12" t="s">
        <v>46</v>
      </c>
      <c r="C30" s="32">
        <f>'006'!C30+'014'!C30+'012'!C30+'005'!C30</f>
        <v>0</v>
      </c>
      <c r="D30" s="14">
        <f>'006'!D30+'014'!D30+'012'!D30+'005'!D30</f>
        <v>0</v>
      </c>
      <c r="E30" s="15">
        <f>'006'!E30+'014'!E30+'012'!E30+'005'!E30</f>
        <v>0</v>
      </c>
      <c r="F30" s="14"/>
      <c r="G30" s="32"/>
      <c r="H30" s="32"/>
      <c r="I30" s="42"/>
      <c r="J30" s="34"/>
      <c r="K30" s="34"/>
    </row>
    <row r="31" spans="1:11" outlineLevel="1" x14ac:dyDescent="0.25">
      <c r="A31" s="16" t="s">
        <v>47</v>
      </c>
      <c r="B31" s="12" t="s">
        <v>48</v>
      </c>
      <c r="C31" s="32">
        <f>'006'!C31+'014'!C31+'012'!C31+'005'!C31</f>
        <v>0</v>
      </c>
      <c r="D31" s="14">
        <f>'006'!D31+'014'!D31+'012'!D31+'005'!D31</f>
        <v>0</v>
      </c>
      <c r="E31" s="15">
        <f>'006'!E31+'014'!E31+'012'!E31+'005'!E31</f>
        <v>0</v>
      </c>
      <c r="F31" s="14"/>
      <c r="G31" s="32"/>
      <c r="H31" s="32"/>
      <c r="I31" s="42"/>
      <c r="J31" s="34"/>
      <c r="K31" s="34"/>
    </row>
    <row r="32" spans="1:11" outlineLevel="1" x14ac:dyDescent="0.25">
      <c r="A32" s="16" t="s">
        <v>49</v>
      </c>
      <c r="B32" s="12" t="s">
        <v>50</v>
      </c>
      <c r="C32" s="32">
        <f>'006'!C32+'014'!C32+'012'!C32+'005'!C32</f>
        <v>0</v>
      </c>
      <c r="D32" s="14">
        <f>'006'!D32+'014'!D32+'012'!D32+'005'!D32</f>
        <v>0</v>
      </c>
      <c r="E32" s="15">
        <f>'006'!E32+'014'!E32+'012'!E32+'005'!E32</f>
        <v>0</v>
      </c>
      <c r="F32" s="14"/>
      <c r="G32" s="32"/>
      <c r="H32" s="32"/>
      <c r="I32" s="42"/>
      <c r="J32" s="35"/>
      <c r="K32" s="35"/>
    </row>
    <row r="33" spans="1:11" ht="31.5" outlineLevel="1" x14ac:dyDescent="0.25">
      <c r="A33" s="16" t="s">
        <v>51</v>
      </c>
      <c r="B33" s="12" t="s">
        <v>52</v>
      </c>
      <c r="C33" s="32">
        <f>'006'!C33+'014'!C33+'012'!C33+'005'!C33</f>
        <v>0</v>
      </c>
      <c r="D33" s="14">
        <f>'006'!D33+'014'!D33+'012'!D33+'005'!D33</f>
        <v>0</v>
      </c>
      <c r="E33" s="15">
        <f>'006'!E33+'014'!E33+'012'!E33+'005'!E33</f>
        <v>0</v>
      </c>
      <c r="F33" s="14"/>
      <c r="G33" s="32"/>
      <c r="H33" s="32"/>
      <c r="I33" s="42"/>
      <c r="J33" s="36"/>
      <c r="K33" s="36"/>
    </row>
    <row r="34" spans="1:11" x14ac:dyDescent="0.25">
      <c r="A34" s="21" t="s">
        <v>53</v>
      </c>
      <c r="B34" s="17" t="s">
        <v>54</v>
      </c>
      <c r="C34" s="33">
        <f>C35</f>
        <v>0</v>
      </c>
      <c r="D34" s="33">
        <f t="shared" ref="D34:H34" si="7">D35</f>
        <v>0</v>
      </c>
      <c r="E34" s="10">
        <f t="shared" si="7"/>
        <v>0</v>
      </c>
      <c r="F34" s="33"/>
      <c r="G34" s="33"/>
      <c r="H34" s="33"/>
      <c r="I34" s="33"/>
      <c r="J34" s="37"/>
      <c r="K34" s="37"/>
    </row>
    <row r="35" spans="1:11" ht="31.5" outlineLevel="1" x14ac:dyDescent="0.25">
      <c r="A35" s="22" t="s">
        <v>55</v>
      </c>
      <c r="B35" s="12" t="s">
        <v>56</v>
      </c>
      <c r="C35" s="32">
        <f>'006'!C35+'014'!C35+'012'!C35+'005'!C35</f>
        <v>0</v>
      </c>
      <c r="D35" s="14">
        <f>'006'!D35+'014'!D35+'012'!D35+'005'!D35</f>
        <v>0</v>
      </c>
      <c r="E35" s="15">
        <f>'006'!E35+'014'!E35+'012'!E35+'005'!E35</f>
        <v>0</v>
      </c>
      <c r="F35" s="14"/>
      <c r="G35" s="32"/>
      <c r="H35" s="32"/>
      <c r="I35" s="42"/>
      <c r="J35" s="34"/>
      <c r="K35" s="34"/>
    </row>
    <row r="36" spans="1:11" x14ac:dyDescent="0.25">
      <c r="A36" s="8" t="s">
        <v>57</v>
      </c>
      <c r="B36" s="17" t="s">
        <v>58</v>
      </c>
      <c r="C36" s="33">
        <f t="shared" ref="C36:H36" si="8">SUM(C37:C41)</f>
        <v>0</v>
      </c>
      <c r="D36" s="33">
        <f t="shared" ref="D36:F36" si="9">SUM(D37:D41)</f>
        <v>0</v>
      </c>
      <c r="E36" s="10">
        <f t="shared" si="9"/>
        <v>0</v>
      </c>
      <c r="F36" s="33"/>
      <c r="G36" s="33"/>
      <c r="H36" s="33"/>
      <c r="I36" s="33"/>
      <c r="J36" s="38"/>
      <c r="K36" s="38"/>
    </row>
    <row r="37" spans="1:11" outlineLevel="1" x14ac:dyDescent="0.25">
      <c r="A37" s="16" t="s">
        <v>59</v>
      </c>
      <c r="B37" s="12" t="s">
        <v>60</v>
      </c>
      <c r="C37" s="32"/>
      <c r="D37" s="14"/>
      <c r="E37" s="15"/>
      <c r="F37" s="14"/>
      <c r="G37" s="32"/>
      <c r="H37" s="32"/>
      <c r="I37" s="32"/>
      <c r="J37" s="14"/>
      <c r="K37" s="14"/>
    </row>
    <row r="38" spans="1:11" outlineLevel="1" x14ac:dyDescent="0.25">
      <c r="A38" s="16" t="s">
        <v>61</v>
      </c>
      <c r="B38" s="12" t="s">
        <v>62</v>
      </c>
      <c r="C38" s="32"/>
      <c r="D38" s="14"/>
      <c r="E38" s="15"/>
      <c r="F38" s="14"/>
      <c r="G38" s="32"/>
      <c r="H38" s="32"/>
      <c r="I38" s="32"/>
      <c r="J38" s="14"/>
      <c r="K38" s="14"/>
    </row>
    <row r="39" spans="1:11" outlineLevel="1" x14ac:dyDescent="0.25">
      <c r="A39" s="16" t="s">
        <v>63</v>
      </c>
      <c r="B39" s="12" t="s">
        <v>64</v>
      </c>
      <c r="C39" s="32"/>
      <c r="D39" s="14"/>
      <c r="E39" s="15"/>
      <c r="F39" s="14"/>
      <c r="G39" s="32"/>
      <c r="H39" s="32"/>
      <c r="I39" s="32"/>
      <c r="J39" s="14"/>
      <c r="K39" s="14"/>
    </row>
    <row r="40" spans="1:11" outlineLevel="1" x14ac:dyDescent="0.25">
      <c r="A40" s="16" t="s">
        <v>65</v>
      </c>
      <c r="B40" s="12" t="s">
        <v>66</v>
      </c>
      <c r="C40" s="32"/>
      <c r="D40" s="14"/>
      <c r="E40" s="15"/>
      <c r="F40" s="14"/>
      <c r="G40" s="32"/>
      <c r="H40" s="32"/>
      <c r="I40" s="32"/>
      <c r="J40" s="14"/>
      <c r="K40" s="14"/>
    </row>
    <row r="41" spans="1:11" outlineLevel="1" x14ac:dyDescent="0.25">
      <c r="A41" s="16" t="s">
        <v>67</v>
      </c>
      <c r="B41" s="12" t="s">
        <v>68</v>
      </c>
      <c r="C41" s="32"/>
      <c r="D41" s="14"/>
      <c r="E41" s="15"/>
      <c r="F41" s="14"/>
      <c r="G41" s="32"/>
      <c r="H41" s="32"/>
      <c r="I41" s="32"/>
      <c r="J41" s="14"/>
      <c r="K41" s="14"/>
    </row>
    <row r="42" spans="1:11" x14ac:dyDescent="0.25">
      <c r="A42" s="8" t="s">
        <v>69</v>
      </c>
      <c r="B42" s="17" t="s">
        <v>70</v>
      </c>
      <c r="C42" s="33">
        <f>SUM(C43:C44)</f>
        <v>0</v>
      </c>
      <c r="D42" s="33">
        <f t="shared" ref="D42:H42" si="10">SUM(D43:D44)</f>
        <v>0</v>
      </c>
      <c r="E42" s="10">
        <f t="shared" si="10"/>
        <v>0</v>
      </c>
      <c r="F42" s="33"/>
      <c r="G42" s="33"/>
      <c r="H42" s="33"/>
      <c r="I42" s="33"/>
      <c r="J42" s="33"/>
      <c r="K42" s="33"/>
    </row>
    <row r="43" spans="1:11" outlineLevel="1" x14ac:dyDescent="0.25">
      <c r="A43" s="19" t="s">
        <v>71</v>
      </c>
      <c r="B43" s="12" t="s">
        <v>72</v>
      </c>
      <c r="C43" s="32"/>
      <c r="D43" s="14"/>
      <c r="E43" s="15"/>
      <c r="F43" s="14"/>
      <c r="G43" s="32"/>
      <c r="H43" s="32"/>
      <c r="I43" s="32"/>
      <c r="J43" s="14"/>
      <c r="K43" s="14"/>
    </row>
    <row r="44" spans="1:11" ht="31.5" outlineLevel="1" x14ac:dyDescent="0.25">
      <c r="A44" s="19" t="s">
        <v>73</v>
      </c>
      <c r="B44" s="12" t="s">
        <v>74</v>
      </c>
      <c r="C44" s="32"/>
      <c r="D44" s="14"/>
      <c r="E44" s="15"/>
      <c r="F44" s="14"/>
      <c r="G44" s="32"/>
      <c r="H44" s="32"/>
      <c r="I44" s="32"/>
      <c r="J44" s="14"/>
      <c r="K44" s="14"/>
    </row>
    <row r="45" spans="1:11" x14ac:dyDescent="0.25">
      <c r="A45" s="8" t="s">
        <v>75</v>
      </c>
      <c r="B45" s="17" t="s">
        <v>76</v>
      </c>
      <c r="C45" s="33">
        <f>SUM(C46:C49)</f>
        <v>0</v>
      </c>
      <c r="D45" s="33">
        <f t="shared" ref="D45:H45" si="11">SUM(D46:D49)</f>
        <v>0</v>
      </c>
      <c r="E45" s="10">
        <f t="shared" si="11"/>
        <v>0</v>
      </c>
      <c r="F45" s="33"/>
      <c r="G45" s="33"/>
      <c r="H45" s="33"/>
      <c r="I45" s="33"/>
      <c r="J45" s="33"/>
      <c r="K45" s="33"/>
    </row>
    <row r="46" spans="1:11" outlineLevel="1" x14ac:dyDescent="0.25">
      <c r="A46" s="19" t="s">
        <v>77</v>
      </c>
      <c r="B46" s="12" t="s">
        <v>78</v>
      </c>
      <c r="C46" s="32"/>
      <c r="D46" s="14"/>
      <c r="E46" s="15"/>
      <c r="F46" s="14"/>
      <c r="G46" s="32"/>
      <c r="H46" s="32"/>
      <c r="I46" s="32"/>
      <c r="J46" s="14"/>
      <c r="K46" s="14"/>
    </row>
    <row r="47" spans="1:11" outlineLevel="1" x14ac:dyDescent="0.25">
      <c r="A47" s="19" t="s">
        <v>79</v>
      </c>
      <c r="B47" s="12" t="s">
        <v>80</v>
      </c>
      <c r="C47" s="32"/>
      <c r="D47" s="14"/>
      <c r="E47" s="15"/>
      <c r="F47" s="14"/>
      <c r="G47" s="32"/>
      <c r="H47" s="32"/>
      <c r="I47" s="32"/>
      <c r="J47" s="14"/>
      <c r="K47" s="14"/>
    </row>
    <row r="48" spans="1:11" outlineLevel="1" x14ac:dyDescent="0.25">
      <c r="A48" s="19" t="s">
        <v>81</v>
      </c>
      <c r="B48" s="12" t="s">
        <v>82</v>
      </c>
      <c r="C48" s="32"/>
      <c r="D48" s="14"/>
      <c r="E48" s="13"/>
      <c r="F48" s="14"/>
      <c r="G48" s="32"/>
      <c r="H48" s="32"/>
      <c r="I48" s="32"/>
      <c r="J48" s="14"/>
      <c r="K48" s="14"/>
    </row>
    <row r="49" spans="1:11" ht="31.5" outlineLevel="1" x14ac:dyDescent="0.25">
      <c r="A49" s="19" t="s">
        <v>83</v>
      </c>
      <c r="B49" s="12" t="s">
        <v>84</v>
      </c>
      <c r="C49" s="32"/>
      <c r="D49" s="14"/>
      <c r="E49" s="13"/>
      <c r="F49" s="14"/>
      <c r="G49" s="32"/>
      <c r="H49" s="32"/>
      <c r="I49" s="32"/>
      <c r="J49" s="14"/>
      <c r="K49" s="14"/>
    </row>
    <row r="50" spans="1:11" x14ac:dyDescent="0.25">
      <c r="A50" s="8" t="s">
        <v>85</v>
      </c>
      <c r="B50" s="17" t="s">
        <v>86</v>
      </c>
      <c r="C50" s="33">
        <f>SUM(C51:C54)</f>
        <v>0</v>
      </c>
      <c r="D50" s="33">
        <f t="shared" ref="D50:H50" si="12">SUM(D51:D54)</f>
        <v>0</v>
      </c>
      <c r="E50" s="10">
        <f t="shared" si="12"/>
        <v>0</v>
      </c>
      <c r="F50" s="33"/>
      <c r="G50" s="33"/>
      <c r="H50" s="33"/>
      <c r="I50" s="33"/>
      <c r="J50" s="33"/>
      <c r="K50" s="33"/>
    </row>
    <row r="51" spans="1:11" x14ac:dyDescent="0.25">
      <c r="A51" s="16" t="s">
        <v>87</v>
      </c>
      <c r="B51" s="12" t="s">
        <v>88</v>
      </c>
      <c r="C51" s="32"/>
      <c r="D51" s="32"/>
      <c r="E51" s="13"/>
      <c r="F51" s="14"/>
      <c r="G51" s="32"/>
      <c r="H51" s="32"/>
      <c r="I51" s="32"/>
      <c r="J51" s="14"/>
      <c r="K51" s="14"/>
    </row>
    <row r="52" spans="1:11" x14ac:dyDescent="0.25">
      <c r="A52" s="16" t="s">
        <v>89</v>
      </c>
      <c r="B52" s="12" t="s">
        <v>90</v>
      </c>
      <c r="C52" s="32"/>
      <c r="D52" s="32"/>
      <c r="E52" s="13"/>
      <c r="F52" s="14"/>
      <c r="G52" s="32"/>
      <c r="H52" s="32"/>
      <c r="I52" s="32"/>
      <c r="J52" s="14"/>
      <c r="K52" s="14"/>
    </row>
    <row r="53" spans="1:11" x14ac:dyDescent="0.25">
      <c r="A53" s="16" t="s">
        <v>91</v>
      </c>
      <c r="B53" s="12" t="s">
        <v>92</v>
      </c>
      <c r="C53" s="32"/>
      <c r="D53" s="32"/>
      <c r="E53" s="13"/>
      <c r="F53" s="14"/>
      <c r="G53" s="32"/>
      <c r="H53" s="32"/>
      <c r="I53" s="32"/>
      <c r="J53" s="14"/>
      <c r="K53" s="14"/>
    </row>
    <row r="54" spans="1:11" ht="31.5" outlineLevel="1" x14ac:dyDescent="0.25">
      <c r="A54" s="16" t="s">
        <v>93</v>
      </c>
      <c r="B54" s="12" t="s">
        <v>94</v>
      </c>
      <c r="C54" s="32"/>
      <c r="D54" s="14"/>
      <c r="E54" s="13"/>
      <c r="F54" s="14"/>
      <c r="G54" s="32"/>
      <c r="H54" s="32"/>
      <c r="I54" s="32"/>
      <c r="J54" s="32"/>
      <c r="K54" s="32"/>
    </row>
    <row r="55" spans="1:11" ht="31.5" x14ac:dyDescent="0.25">
      <c r="A55" s="8" t="s">
        <v>95</v>
      </c>
      <c r="B55" s="17" t="s">
        <v>96</v>
      </c>
      <c r="C55" s="33">
        <f>C56</f>
        <v>0</v>
      </c>
      <c r="D55" s="33">
        <f t="shared" ref="D55:H55" si="13">D56</f>
        <v>0</v>
      </c>
      <c r="E55" s="10">
        <f t="shared" si="13"/>
        <v>0</v>
      </c>
      <c r="F55" s="33"/>
      <c r="G55" s="33"/>
      <c r="H55" s="33"/>
      <c r="I55" s="33"/>
      <c r="J55" s="33"/>
      <c r="K55" s="33"/>
    </row>
    <row r="56" spans="1:11" ht="31.5" outlineLevel="1" x14ac:dyDescent="0.25">
      <c r="A56" s="16" t="s">
        <v>97</v>
      </c>
      <c r="B56" s="12" t="s">
        <v>98</v>
      </c>
      <c r="C56" s="32">
        <f>'006'!C56+'014'!C56+'012'!C56+'005'!C56</f>
        <v>0</v>
      </c>
      <c r="D56" s="14">
        <f>'006'!D56+'014'!D56+'012'!D56+'005'!D56</f>
        <v>0</v>
      </c>
      <c r="E56" s="13">
        <f>'006'!E56+'014'!E56+'012'!E56+'005'!E56</f>
        <v>0</v>
      </c>
      <c r="F56" s="14"/>
      <c r="G56" s="32"/>
      <c r="H56" s="32"/>
      <c r="I56" s="32"/>
      <c r="J56" s="14"/>
      <c r="K56" s="32"/>
    </row>
    <row r="57" spans="1:11" ht="27.75" customHeight="1" x14ac:dyDescent="0.25">
      <c r="A57" s="113" t="s">
        <v>99</v>
      </c>
      <c r="B57" s="114"/>
      <c r="C57" s="39">
        <f t="shared" ref="C57:H57" si="14">C8+C17+C19+C23+C29+C36+C42+C45+C50+C55+C34</f>
        <v>0</v>
      </c>
      <c r="D57" s="39">
        <f t="shared" si="14"/>
        <v>0</v>
      </c>
      <c r="E57" s="23">
        <f t="shared" si="14"/>
        <v>25119039.149999999</v>
      </c>
      <c r="F57" s="39"/>
      <c r="G57" s="39"/>
      <c r="H57" s="39"/>
      <c r="I57" s="39"/>
      <c r="J57" s="39"/>
      <c r="K57" s="39"/>
    </row>
    <row r="58" spans="1:11" ht="12.75" customHeight="1" x14ac:dyDescent="0.25">
      <c r="A58" s="2"/>
      <c r="B58" s="24"/>
      <c r="C58" s="25"/>
      <c r="D58" s="25"/>
      <c r="E58" s="153"/>
      <c r="F58" s="25"/>
      <c r="G58" s="25"/>
      <c r="H58" s="25"/>
      <c r="I58" s="26"/>
      <c r="J58" s="2"/>
      <c r="K58" s="2"/>
    </row>
    <row r="59" spans="1:11" x14ac:dyDescent="0.25">
      <c r="C59" s="28"/>
      <c r="D59" s="29"/>
      <c r="E59" s="154"/>
      <c r="F59" s="28"/>
      <c r="G59" s="28"/>
      <c r="H59" s="28"/>
      <c r="I59" s="30"/>
      <c r="J59" s="28"/>
      <c r="K59" s="28"/>
    </row>
    <row r="60" spans="1:11" x14ac:dyDescent="0.25">
      <c r="C60" s="28"/>
      <c r="D60" s="28"/>
      <c r="E60" s="154"/>
      <c r="F60" s="28"/>
      <c r="G60" s="28"/>
      <c r="H60" s="28"/>
      <c r="I60" s="28"/>
      <c r="J60" s="28"/>
      <c r="K60" s="28"/>
    </row>
    <row r="61" spans="1:11" x14ac:dyDescent="0.25">
      <c r="C61" s="28"/>
      <c r="D61" s="28"/>
      <c r="E61" s="154"/>
      <c r="F61" s="28"/>
      <c r="G61" s="28"/>
      <c r="H61" s="28"/>
      <c r="I61" s="28"/>
      <c r="J61" s="28"/>
      <c r="K61" s="28"/>
    </row>
    <row r="62" spans="1:11" x14ac:dyDescent="0.25">
      <c r="C62" s="28"/>
      <c r="D62" s="28"/>
      <c r="E62" s="154"/>
      <c r="F62" s="28"/>
      <c r="G62" s="28"/>
      <c r="H62" s="28"/>
      <c r="I62" s="30"/>
      <c r="J62" s="28"/>
      <c r="K62" s="28"/>
    </row>
    <row r="63" spans="1:11" x14ac:dyDescent="0.25">
      <c r="C63" s="28"/>
      <c r="D63" s="28"/>
      <c r="E63" s="154"/>
      <c r="F63" s="28"/>
      <c r="G63" s="28"/>
      <c r="H63" s="28"/>
      <c r="I63" s="30"/>
      <c r="J63" s="28"/>
      <c r="K63" s="28"/>
    </row>
  </sheetData>
  <mergeCells count="16">
    <mergeCell ref="G6:G7"/>
    <mergeCell ref="H6:H7"/>
    <mergeCell ref="I6:I7"/>
    <mergeCell ref="J6:J7"/>
    <mergeCell ref="K6:K7"/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</mergeCells>
  <pageMargins left="0.59027779102325439" right="0.59027779102325439" top="0.59027779102325439" bottom="0.59027779102325439" header="0.39375001192092896" footer="0.39375001192092896"/>
  <pageSetup paperSize="9" scale="45" fitToHeight="200" orientation="portrait" errors="blank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zoomScaleNormal="100" workbookViewId="0">
      <pane ySplit="7" topLeftCell="A8" activePane="bottomLeft" state="frozen"/>
      <selection pane="bottomLeft" activeCell="D10" sqref="D10"/>
    </sheetView>
  </sheetViews>
  <sheetFormatPr defaultRowHeight="15.75" outlineLevelRow="1" x14ac:dyDescent="0.25"/>
  <cols>
    <col min="1" max="1" width="48.5703125" style="4" customWidth="1"/>
    <col min="2" max="2" width="7.7109375" style="27" customWidth="1"/>
    <col min="3" max="3" width="18.28515625" style="4" customWidth="1"/>
    <col min="4" max="4" width="19.7109375" style="4" customWidth="1"/>
    <col min="5" max="5" width="19.7109375" style="155" customWidth="1"/>
    <col min="6" max="6" width="18.7109375" style="4" customWidth="1"/>
    <col min="7" max="8" width="16.7109375" style="4" customWidth="1"/>
    <col min="9" max="9" width="13.42578125" style="31" customWidth="1"/>
    <col min="10" max="11" width="19.42578125" style="4" customWidth="1"/>
    <col min="12" max="16384" width="9.140625" style="4"/>
  </cols>
  <sheetData>
    <row r="1" spans="1:11" ht="15" customHeight="1" x14ac:dyDescent="0.25">
      <c r="A1" s="115"/>
      <c r="B1" s="116"/>
      <c r="C1" s="116"/>
      <c r="D1" s="116"/>
      <c r="E1" s="116"/>
      <c r="F1" s="40"/>
      <c r="G1" s="40"/>
      <c r="H1" s="40"/>
      <c r="I1" s="3"/>
      <c r="J1" s="2"/>
      <c r="K1" s="2"/>
    </row>
    <row r="2" spans="1:11" ht="15.2" customHeight="1" x14ac:dyDescent="0.25">
      <c r="A2" s="115"/>
      <c r="B2" s="116"/>
      <c r="C2" s="116"/>
      <c r="D2" s="116"/>
      <c r="E2" s="116"/>
      <c r="F2" s="40"/>
      <c r="G2" s="40"/>
      <c r="H2" s="40"/>
      <c r="I2" s="3"/>
      <c r="J2" s="2"/>
      <c r="K2" s="2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customHeight="1" x14ac:dyDescent="0.25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s="6" customFormat="1" ht="26.25" customHeight="1" x14ac:dyDescent="0.25">
      <c r="A6" s="123" t="s">
        <v>0</v>
      </c>
      <c r="B6" s="125" t="s">
        <v>1</v>
      </c>
      <c r="C6" s="127" t="s">
        <v>105</v>
      </c>
      <c r="D6" s="98" t="s">
        <v>106</v>
      </c>
      <c r="E6" s="151" t="s">
        <v>107</v>
      </c>
      <c r="F6" s="131">
        <v>2025</v>
      </c>
      <c r="G6" s="127" t="s">
        <v>110</v>
      </c>
      <c r="H6" s="127" t="s">
        <v>108</v>
      </c>
      <c r="I6" s="127" t="s">
        <v>2</v>
      </c>
      <c r="J6" s="123" t="s">
        <v>100</v>
      </c>
      <c r="K6" s="123" t="s">
        <v>109</v>
      </c>
    </row>
    <row r="7" spans="1:11" s="6" customFormat="1" ht="54.75" customHeight="1" x14ac:dyDescent="0.25">
      <c r="A7" s="124"/>
      <c r="B7" s="126"/>
      <c r="C7" s="128"/>
      <c r="D7" s="99" t="s">
        <v>3</v>
      </c>
      <c r="E7" s="152"/>
      <c r="F7" s="132"/>
      <c r="G7" s="128"/>
      <c r="H7" s="128"/>
      <c r="I7" s="128"/>
      <c r="J7" s="124"/>
      <c r="K7" s="124"/>
    </row>
    <row r="8" spans="1:11" x14ac:dyDescent="0.25">
      <c r="A8" s="8" t="s">
        <v>4</v>
      </c>
      <c r="B8" s="9" t="s">
        <v>5</v>
      </c>
      <c r="C8" s="33">
        <f t="shared" ref="C8:H8" si="0">SUM(C9:C16)</f>
        <v>0</v>
      </c>
      <c r="D8" s="33">
        <f t="shared" ref="D8:F8" si="1">SUM(D9:D16)</f>
        <v>0</v>
      </c>
      <c r="E8" s="10">
        <f t="shared" si="1"/>
        <v>494869433.15999997</v>
      </c>
      <c r="F8" s="33"/>
      <c r="G8" s="33"/>
      <c r="H8" s="33"/>
      <c r="I8" s="33"/>
      <c r="J8" s="10"/>
      <c r="K8" s="10"/>
    </row>
    <row r="9" spans="1:11" ht="47.25" outlineLevel="1" x14ac:dyDescent="0.25">
      <c r="A9" s="11" t="s">
        <v>6</v>
      </c>
      <c r="B9" s="12" t="s">
        <v>7</v>
      </c>
      <c r="C9" s="32"/>
      <c r="D9" s="32"/>
      <c r="E9" s="13"/>
      <c r="F9" s="32"/>
      <c r="G9" s="32"/>
      <c r="H9" s="32"/>
      <c r="I9" s="33"/>
      <c r="J9" s="1"/>
      <c r="K9" s="1"/>
    </row>
    <row r="10" spans="1:11" ht="78.75" outlineLevel="1" x14ac:dyDescent="0.25">
      <c r="A10" s="16" t="s">
        <v>8</v>
      </c>
      <c r="B10" s="12" t="s">
        <v>9</v>
      </c>
      <c r="C10" s="32"/>
      <c r="D10" s="14"/>
      <c r="E10" s="13"/>
      <c r="F10" s="32"/>
      <c r="G10" s="32"/>
      <c r="H10" s="32"/>
      <c r="I10" s="33"/>
      <c r="J10" s="1"/>
      <c r="K10" s="1"/>
    </row>
    <row r="11" spans="1:11" ht="82.5" customHeight="1" outlineLevel="1" x14ac:dyDescent="0.25">
      <c r="A11" s="16" t="s">
        <v>103</v>
      </c>
      <c r="B11" s="12" t="s">
        <v>10</v>
      </c>
      <c r="C11" s="32"/>
      <c r="D11" s="14"/>
      <c r="E11" s="15">
        <v>315372775.44999999</v>
      </c>
      <c r="F11" s="14"/>
      <c r="G11" s="32"/>
      <c r="H11" s="32"/>
      <c r="I11" s="33"/>
      <c r="J11" s="1"/>
      <c r="K11" s="1"/>
    </row>
    <row r="12" spans="1:11" outlineLevel="1" x14ac:dyDescent="0.25">
      <c r="A12" s="16" t="s">
        <v>11</v>
      </c>
      <c r="B12" s="12" t="s">
        <v>12</v>
      </c>
      <c r="C12" s="32"/>
      <c r="D12" s="14"/>
      <c r="E12" s="15">
        <v>65306.5</v>
      </c>
      <c r="F12" s="14"/>
      <c r="G12" s="32"/>
      <c r="H12" s="32"/>
      <c r="I12" s="33"/>
      <c r="J12" s="1"/>
      <c r="K12" s="1"/>
    </row>
    <row r="13" spans="1:11" ht="63" outlineLevel="1" x14ac:dyDescent="0.25">
      <c r="A13" s="16" t="s">
        <v>13</v>
      </c>
      <c r="B13" s="12" t="s">
        <v>14</v>
      </c>
      <c r="C13" s="32"/>
      <c r="D13" s="14"/>
      <c r="E13" s="15"/>
      <c r="F13" s="14"/>
      <c r="G13" s="32"/>
      <c r="H13" s="32"/>
      <c r="I13" s="33"/>
      <c r="J13" s="1"/>
      <c r="K13" s="1"/>
    </row>
    <row r="14" spans="1:11" ht="31.5" outlineLevel="1" x14ac:dyDescent="0.25">
      <c r="A14" s="16" t="s">
        <v>101</v>
      </c>
      <c r="B14" s="12" t="s">
        <v>102</v>
      </c>
      <c r="C14" s="32"/>
      <c r="D14" s="14"/>
      <c r="E14" s="15">
        <v>9799774.5800000001</v>
      </c>
      <c r="F14" s="14"/>
      <c r="G14" s="32"/>
      <c r="H14" s="32"/>
      <c r="I14" s="33"/>
      <c r="J14" s="1"/>
      <c r="K14" s="1"/>
    </row>
    <row r="15" spans="1:11" outlineLevel="1" x14ac:dyDescent="0.25">
      <c r="A15" s="16" t="s">
        <v>15</v>
      </c>
      <c r="B15" s="12" t="s">
        <v>16</v>
      </c>
      <c r="C15" s="32"/>
      <c r="D15" s="14"/>
      <c r="E15" s="15"/>
      <c r="F15" s="14"/>
      <c r="G15" s="32"/>
      <c r="H15" s="32"/>
      <c r="I15" s="33"/>
      <c r="J15" s="14"/>
      <c r="K15" s="14"/>
    </row>
    <row r="16" spans="1:11" ht="21.75" customHeight="1" outlineLevel="1" x14ac:dyDescent="0.25">
      <c r="A16" s="16" t="s">
        <v>17</v>
      </c>
      <c r="B16" s="12" t="s">
        <v>18</v>
      </c>
      <c r="C16" s="32"/>
      <c r="D16" s="14"/>
      <c r="E16" s="15">
        <v>169631576.63</v>
      </c>
      <c r="F16" s="14"/>
      <c r="G16" s="32"/>
      <c r="H16" s="32"/>
      <c r="I16" s="32"/>
      <c r="J16" s="14"/>
      <c r="K16" s="14"/>
    </row>
    <row r="17" spans="1:11" x14ac:dyDescent="0.25">
      <c r="A17" s="8" t="s">
        <v>19</v>
      </c>
      <c r="B17" s="17" t="s">
        <v>20</v>
      </c>
      <c r="C17" s="33"/>
      <c r="D17" s="33"/>
      <c r="E17" s="10">
        <f t="shared" ref="D17:H17" si="2">E18</f>
        <v>3476178.67</v>
      </c>
      <c r="F17" s="33"/>
      <c r="G17" s="33"/>
      <c r="H17" s="33"/>
      <c r="I17" s="33"/>
      <c r="J17" s="33"/>
      <c r="K17" s="33"/>
    </row>
    <row r="18" spans="1:11" outlineLevel="1" x14ac:dyDescent="0.25">
      <c r="A18" s="18" t="s">
        <v>21</v>
      </c>
      <c r="B18" s="12" t="s">
        <v>22</v>
      </c>
      <c r="C18" s="32"/>
      <c r="D18" s="14"/>
      <c r="E18" s="15">
        <v>3476178.67</v>
      </c>
      <c r="F18" s="14"/>
      <c r="G18" s="32"/>
      <c r="H18" s="32"/>
      <c r="I18" s="32"/>
      <c r="J18" s="14"/>
      <c r="K18" s="14"/>
    </row>
    <row r="19" spans="1:11" ht="47.25" x14ac:dyDescent="0.25">
      <c r="A19" s="8" t="s">
        <v>23</v>
      </c>
      <c r="B19" s="17" t="s">
        <v>24</v>
      </c>
      <c r="C19" s="33"/>
      <c r="D19" s="33"/>
      <c r="E19" s="10">
        <f t="shared" ref="D19:F19" si="3">SUM(E20:E22)</f>
        <v>77225968.599999994</v>
      </c>
      <c r="F19" s="33"/>
      <c r="G19" s="33"/>
      <c r="H19" s="33"/>
      <c r="I19" s="33"/>
      <c r="J19" s="10"/>
      <c r="K19" s="10"/>
    </row>
    <row r="20" spans="1:11" outlineLevel="1" x14ac:dyDescent="0.25">
      <c r="A20" s="19" t="s">
        <v>25</v>
      </c>
      <c r="B20" s="20" t="s">
        <v>26</v>
      </c>
      <c r="C20" s="32"/>
      <c r="D20" s="14"/>
      <c r="E20" s="15">
        <v>17075371.120000001</v>
      </c>
      <c r="F20" s="14"/>
      <c r="G20" s="32"/>
      <c r="H20" s="32"/>
      <c r="I20" s="32"/>
      <c r="J20" s="14"/>
      <c r="K20" s="14"/>
    </row>
    <row r="21" spans="1:11" ht="60.75" customHeight="1" outlineLevel="1" x14ac:dyDescent="0.25">
      <c r="A21" s="19" t="s">
        <v>27</v>
      </c>
      <c r="B21" s="12" t="s">
        <v>28</v>
      </c>
      <c r="C21" s="32"/>
      <c r="D21" s="14"/>
      <c r="E21" s="15">
        <v>57632697.479999997</v>
      </c>
      <c r="F21" s="14"/>
      <c r="G21" s="32"/>
      <c r="H21" s="32"/>
      <c r="I21" s="32"/>
      <c r="J21" s="14"/>
      <c r="K21" s="14"/>
    </row>
    <row r="22" spans="1:11" ht="49.5" customHeight="1" outlineLevel="1" x14ac:dyDescent="0.25">
      <c r="A22" s="19" t="s">
        <v>29</v>
      </c>
      <c r="B22" s="12" t="s">
        <v>30</v>
      </c>
      <c r="C22" s="32"/>
      <c r="D22" s="14"/>
      <c r="E22" s="15">
        <f>2567900-50000</f>
        <v>2517900</v>
      </c>
      <c r="F22" s="14"/>
      <c r="G22" s="32"/>
      <c r="H22" s="32"/>
      <c r="I22" s="32"/>
      <c r="J22" s="14"/>
      <c r="K22" s="14"/>
    </row>
    <row r="23" spans="1:11" x14ac:dyDescent="0.25">
      <c r="A23" s="8" t="s">
        <v>31</v>
      </c>
      <c r="B23" s="17" t="s">
        <v>32</v>
      </c>
      <c r="C23" s="33"/>
      <c r="D23" s="33"/>
      <c r="E23" s="10">
        <f t="shared" ref="D23:H23" si="4">SUM(E24:E28)</f>
        <v>1029022618.09</v>
      </c>
      <c r="F23" s="33"/>
      <c r="G23" s="33"/>
      <c r="H23" s="33"/>
      <c r="I23" s="33"/>
      <c r="J23" s="33"/>
      <c r="K23" s="33"/>
    </row>
    <row r="24" spans="1:11" outlineLevel="1" x14ac:dyDescent="0.25">
      <c r="A24" s="16" t="s">
        <v>33</v>
      </c>
      <c r="B24" s="12" t="s">
        <v>34</v>
      </c>
      <c r="C24" s="32"/>
      <c r="D24" s="14"/>
      <c r="E24" s="15">
        <f>'006'!E24+'014'!E24+'012'!E24+'005'!E24</f>
        <v>0</v>
      </c>
      <c r="F24" s="32"/>
      <c r="G24" s="32"/>
      <c r="H24" s="32"/>
      <c r="I24" s="32"/>
      <c r="J24" s="32"/>
      <c r="K24" s="32"/>
    </row>
    <row r="25" spans="1:11" outlineLevel="1" x14ac:dyDescent="0.25">
      <c r="A25" s="16" t="s">
        <v>35</v>
      </c>
      <c r="B25" s="12" t="s">
        <v>36</v>
      </c>
      <c r="C25" s="32"/>
      <c r="D25" s="14"/>
      <c r="E25" s="15">
        <f>'006'!E25+'014'!E25+'012'!E25+'005'!E25</f>
        <v>0</v>
      </c>
      <c r="F25" s="32"/>
      <c r="G25" s="32"/>
      <c r="H25" s="32"/>
      <c r="I25" s="32"/>
      <c r="J25" s="32"/>
      <c r="K25" s="32"/>
    </row>
    <row r="26" spans="1:11" outlineLevel="1" x14ac:dyDescent="0.25">
      <c r="A26" s="16" t="s">
        <v>37</v>
      </c>
      <c r="B26" s="12" t="s">
        <v>38</v>
      </c>
      <c r="C26" s="32"/>
      <c r="D26" s="14"/>
      <c r="E26" s="15">
        <v>1028922618.09</v>
      </c>
      <c r="F26" s="14"/>
      <c r="G26" s="32"/>
      <c r="H26" s="32"/>
      <c r="I26" s="32"/>
      <c r="J26" s="14"/>
      <c r="K26" s="14"/>
    </row>
    <row r="27" spans="1:11" outlineLevel="1" x14ac:dyDescent="0.25">
      <c r="A27" s="16" t="s">
        <v>39</v>
      </c>
      <c r="B27" s="12" t="s">
        <v>40</v>
      </c>
      <c r="C27" s="32"/>
      <c r="D27" s="14"/>
      <c r="E27" s="15">
        <f>'006'!E27+'014'!E27+'012'!E27+'005'!E27</f>
        <v>0</v>
      </c>
      <c r="F27" s="14"/>
      <c r="G27" s="32"/>
      <c r="H27" s="32"/>
      <c r="I27" s="32"/>
      <c r="J27" s="14"/>
      <c r="K27" s="14"/>
    </row>
    <row r="28" spans="1:11" ht="31.5" outlineLevel="1" x14ac:dyDescent="0.25">
      <c r="A28" s="16" t="s">
        <v>41</v>
      </c>
      <c r="B28" s="12" t="s">
        <v>42</v>
      </c>
      <c r="C28" s="32"/>
      <c r="D28" s="14"/>
      <c r="E28" s="15">
        <v>100000</v>
      </c>
      <c r="F28" s="14"/>
      <c r="G28" s="32"/>
      <c r="H28" s="32"/>
      <c r="I28" s="32"/>
      <c r="J28" s="14"/>
      <c r="K28" s="14"/>
    </row>
    <row r="29" spans="1:11" ht="31.5" x14ac:dyDescent="0.25">
      <c r="A29" s="8" t="s">
        <v>43</v>
      </c>
      <c r="B29" s="17" t="s">
        <v>44</v>
      </c>
      <c r="C29" s="33"/>
      <c r="D29" s="33"/>
      <c r="E29" s="10">
        <f t="shared" ref="D29:H29" si="5">SUM(E30:E33)</f>
        <v>24470306.109999999</v>
      </c>
      <c r="F29" s="33"/>
      <c r="G29" s="33"/>
      <c r="H29" s="33"/>
      <c r="I29" s="33"/>
      <c r="J29" s="37"/>
      <c r="K29" s="37"/>
    </row>
    <row r="30" spans="1:11" outlineLevel="1" x14ac:dyDescent="0.25">
      <c r="A30" s="16" t="s">
        <v>45</v>
      </c>
      <c r="B30" s="12" t="s">
        <v>46</v>
      </c>
      <c r="C30" s="32"/>
      <c r="D30" s="14"/>
      <c r="E30" s="15">
        <f>'006'!E30+'014'!E30+'012'!E30+'005'!E30</f>
        <v>0</v>
      </c>
      <c r="F30" s="14"/>
      <c r="G30" s="32"/>
      <c r="H30" s="32"/>
      <c r="I30" s="42"/>
      <c r="J30" s="34"/>
      <c r="K30" s="34"/>
    </row>
    <row r="31" spans="1:11" outlineLevel="1" x14ac:dyDescent="0.25">
      <c r="A31" s="16" t="s">
        <v>47</v>
      </c>
      <c r="B31" s="12" t="s">
        <v>48</v>
      </c>
      <c r="C31" s="32"/>
      <c r="D31" s="14"/>
      <c r="E31" s="15">
        <f>'006'!E31+'014'!E31+'012'!E31+'005'!E31</f>
        <v>0</v>
      </c>
      <c r="F31" s="14"/>
      <c r="G31" s="32"/>
      <c r="H31" s="32"/>
      <c r="I31" s="42"/>
      <c r="J31" s="34"/>
      <c r="K31" s="34"/>
    </row>
    <row r="32" spans="1:11" outlineLevel="1" x14ac:dyDescent="0.25">
      <c r="A32" s="16" t="s">
        <v>49</v>
      </c>
      <c r="B32" s="12" t="s">
        <v>50</v>
      </c>
      <c r="C32" s="32"/>
      <c r="D32" s="14"/>
      <c r="E32" s="15">
        <v>24470306.109999999</v>
      </c>
      <c r="F32" s="14"/>
      <c r="G32" s="32"/>
      <c r="H32" s="32"/>
      <c r="I32" s="42"/>
      <c r="J32" s="35"/>
      <c r="K32" s="35"/>
    </row>
    <row r="33" spans="1:11" ht="31.5" outlineLevel="1" x14ac:dyDescent="0.25">
      <c r="A33" s="16" t="s">
        <v>51</v>
      </c>
      <c r="B33" s="12" t="s">
        <v>52</v>
      </c>
      <c r="C33" s="32"/>
      <c r="D33" s="14"/>
      <c r="E33" s="15">
        <f>'006'!E33+'014'!E33+'012'!E33+'005'!E33</f>
        <v>0</v>
      </c>
      <c r="F33" s="14"/>
      <c r="G33" s="32"/>
      <c r="H33" s="32"/>
      <c r="I33" s="42"/>
      <c r="J33" s="36"/>
      <c r="K33" s="36"/>
    </row>
    <row r="34" spans="1:11" x14ac:dyDescent="0.25">
      <c r="A34" s="21" t="s">
        <v>53</v>
      </c>
      <c r="B34" s="17" t="s">
        <v>54</v>
      </c>
      <c r="C34" s="33"/>
      <c r="D34" s="33"/>
      <c r="E34" s="10">
        <f t="shared" ref="D34:H34" si="6">E35</f>
        <v>0</v>
      </c>
      <c r="F34" s="33"/>
      <c r="G34" s="33"/>
      <c r="H34" s="33"/>
      <c r="I34" s="33"/>
      <c r="J34" s="37"/>
      <c r="K34" s="37"/>
    </row>
    <row r="35" spans="1:11" ht="31.5" outlineLevel="1" x14ac:dyDescent="0.25">
      <c r="A35" s="22" t="s">
        <v>55</v>
      </c>
      <c r="B35" s="12" t="s">
        <v>56</v>
      </c>
      <c r="C35" s="32"/>
      <c r="D35" s="14"/>
      <c r="E35" s="15">
        <f>'006'!E35+'014'!E35+'012'!E35+'005'!E35</f>
        <v>0</v>
      </c>
      <c r="F35" s="14"/>
      <c r="G35" s="32"/>
      <c r="H35" s="32"/>
      <c r="I35" s="42"/>
      <c r="J35" s="34"/>
      <c r="K35" s="34"/>
    </row>
    <row r="36" spans="1:11" x14ac:dyDescent="0.25">
      <c r="A36" s="8" t="s">
        <v>57</v>
      </c>
      <c r="B36" s="17" t="s">
        <v>58</v>
      </c>
      <c r="C36" s="33"/>
      <c r="D36" s="33"/>
      <c r="E36" s="10">
        <f t="shared" ref="D36:F36" si="7">SUM(E37:E41)</f>
        <v>0</v>
      </c>
      <c r="F36" s="33"/>
      <c r="G36" s="33"/>
      <c r="H36" s="33"/>
      <c r="I36" s="33"/>
      <c r="J36" s="38"/>
      <c r="K36" s="38"/>
    </row>
    <row r="37" spans="1:11" outlineLevel="1" x14ac:dyDescent="0.25">
      <c r="A37" s="16" t="s">
        <v>59</v>
      </c>
      <c r="B37" s="12" t="s">
        <v>60</v>
      </c>
      <c r="C37" s="32"/>
      <c r="D37" s="14"/>
      <c r="E37" s="15"/>
      <c r="F37" s="14"/>
      <c r="G37" s="32"/>
      <c r="H37" s="32"/>
      <c r="I37" s="32"/>
      <c r="J37" s="14"/>
      <c r="K37" s="14"/>
    </row>
    <row r="38" spans="1:11" outlineLevel="1" x14ac:dyDescent="0.25">
      <c r="A38" s="16" t="s">
        <v>61</v>
      </c>
      <c r="B38" s="12" t="s">
        <v>62</v>
      </c>
      <c r="C38" s="32"/>
      <c r="D38" s="14"/>
      <c r="E38" s="15"/>
      <c r="F38" s="14"/>
      <c r="G38" s="32"/>
      <c r="H38" s="32"/>
      <c r="I38" s="32"/>
      <c r="J38" s="14"/>
      <c r="K38" s="14"/>
    </row>
    <row r="39" spans="1:11" outlineLevel="1" x14ac:dyDescent="0.25">
      <c r="A39" s="16" t="s">
        <v>63</v>
      </c>
      <c r="B39" s="12" t="s">
        <v>64</v>
      </c>
      <c r="C39" s="32"/>
      <c r="D39" s="14"/>
      <c r="E39" s="15"/>
      <c r="F39" s="14"/>
      <c r="G39" s="32"/>
      <c r="H39" s="32"/>
      <c r="I39" s="32"/>
      <c r="J39" s="14"/>
      <c r="K39" s="14"/>
    </row>
    <row r="40" spans="1:11" outlineLevel="1" x14ac:dyDescent="0.25">
      <c r="A40" s="16" t="s">
        <v>65</v>
      </c>
      <c r="B40" s="12" t="s">
        <v>66</v>
      </c>
      <c r="C40" s="32"/>
      <c r="D40" s="14"/>
      <c r="E40" s="15"/>
      <c r="F40" s="14"/>
      <c r="G40" s="32"/>
      <c r="H40" s="32"/>
      <c r="I40" s="32"/>
      <c r="J40" s="14"/>
      <c r="K40" s="14"/>
    </row>
    <row r="41" spans="1:11" outlineLevel="1" x14ac:dyDescent="0.25">
      <c r="A41" s="16" t="s">
        <v>67</v>
      </c>
      <c r="B41" s="12" t="s">
        <v>68</v>
      </c>
      <c r="C41" s="32"/>
      <c r="D41" s="14"/>
      <c r="E41" s="15"/>
      <c r="F41" s="14"/>
      <c r="G41" s="32"/>
      <c r="H41" s="32"/>
      <c r="I41" s="32"/>
      <c r="J41" s="14"/>
      <c r="K41" s="14"/>
    </row>
    <row r="42" spans="1:11" x14ac:dyDescent="0.25">
      <c r="A42" s="8" t="s">
        <v>69</v>
      </c>
      <c r="B42" s="17" t="s">
        <v>70</v>
      </c>
      <c r="C42" s="33"/>
      <c r="D42" s="33"/>
      <c r="E42" s="10">
        <f t="shared" ref="D42:H42" si="8">SUM(E43:E44)</f>
        <v>0</v>
      </c>
      <c r="F42" s="33"/>
      <c r="G42" s="33"/>
      <c r="H42" s="33"/>
      <c r="I42" s="33"/>
      <c r="J42" s="33"/>
      <c r="K42" s="33"/>
    </row>
    <row r="43" spans="1:11" outlineLevel="1" x14ac:dyDescent="0.25">
      <c r="A43" s="19" t="s">
        <v>71</v>
      </c>
      <c r="B43" s="12" t="s">
        <v>72</v>
      </c>
      <c r="C43" s="32"/>
      <c r="D43" s="14"/>
      <c r="E43" s="15"/>
      <c r="F43" s="14"/>
      <c r="G43" s="32"/>
      <c r="H43" s="32"/>
      <c r="I43" s="32"/>
      <c r="J43" s="14"/>
      <c r="K43" s="14"/>
    </row>
    <row r="44" spans="1:11" ht="31.5" outlineLevel="1" x14ac:dyDescent="0.25">
      <c r="A44" s="19" t="s">
        <v>73</v>
      </c>
      <c r="B44" s="12" t="s">
        <v>74</v>
      </c>
      <c r="C44" s="32"/>
      <c r="D44" s="14"/>
      <c r="E44" s="15"/>
      <c r="F44" s="14"/>
      <c r="G44" s="32"/>
      <c r="H44" s="32"/>
      <c r="I44" s="32"/>
      <c r="J44" s="14"/>
      <c r="K44" s="14"/>
    </row>
    <row r="45" spans="1:11" x14ac:dyDescent="0.25">
      <c r="A45" s="8" t="s">
        <v>75</v>
      </c>
      <c r="B45" s="17" t="s">
        <v>76</v>
      </c>
      <c r="C45" s="33"/>
      <c r="D45" s="33"/>
      <c r="E45" s="10">
        <f t="shared" ref="D45:H45" si="9">SUM(E46:E49)</f>
        <v>303798940</v>
      </c>
      <c r="F45" s="33"/>
      <c r="G45" s="33"/>
      <c r="H45" s="33"/>
      <c r="I45" s="33"/>
      <c r="J45" s="33"/>
      <c r="K45" s="33"/>
    </row>
    <row r="46" spans="1:11" outlineLevel="1" x14ac:dyDescent="0.25">
      <c r="A46" s="19" t="s">
        <v>77</v>
      </c>
      <c r="B46" s="12" t="s">
        <v>78</v>
      </c>
      <c r="C46" s="32"/>
      <c r="D46" s="14"/>
      <c r="E46" s="15">
        <v>91327301.969999999</v>
      </c>
      <c r="F46" s="14"/>
      <c r="G46" s="32"/>
      <c r="H46" s="32"/>
      <c r="I46" s="32"/>
      <c r="J46" s="14"/>
      <c r="K46" s="14"/>
    </row>
    <row r="47" spans="1:11" outlineLevel="1" x14ac:dyDescent="0.25">
      <c r="A47" s="19" t="s">
        <v>79</v>
      </c>
      <c r="B47" s="12" t="s">
        <v>80</v>
      </c>
      <c r="C47" s="32"/>
      <c r="D47" s="14"/>
      <c r="E47" s="15">
        <v>2174970.86</v>
      </c>
      <c r="F47" s="14"/>
      <c r="G47" s="32"/>
      <c r="H47" s="32"/>
      <c r="I47" s="32"/>
      <c r="J47" s="14"/>
      <c r="K47" s="14"/>
    </row>
    <row r="48" spans="1:11" outlineLevel="1" x14ac:dyDescent="0.25">
      <c r="A48" s="19" t="s">
        <v>81</v>
      </c>
      <c r="B48" s="12" t="s">
        <v>82</v>
      </c>
      <c r="C48" s="32"/>
      <c r="D48" s="14"/>
      <c r="E48" s="13">
        <v>194072596.02000001</v>
      </c>
      <c r="F48" s="14"/>
      <c r="G48" s="32"/>
      <c r="H48" s="32"/>
      <c r="I48" s="32"/>
      <c r="J48" s="14"/>
      <c r="K48" s="14"/>
    </row>
    <row r="49" spans="1:11" ht="31.5" outlineLevel="1" x14ac:dyDescent="0.25">
      <c r="A49" s="19" t="s">
        <v>83</v>
      </c>
      <c r="B49" s="12" t="s">
        <v>84</v>
      </c>
      <c r="C49" s="32"/>
      <c r="D49" s="14"/>
      <c r="E49" s="13">
        <v>16224071.15</v>
      </c>
      <c r="F49" s="14"/>
      <c r="G49" s="32"/>
      <c r="H49" s="32"/>
      <c r="I49" s="32"/>
      <c r="J49" s="14"/>
      <c r="K49" s="14"/>
    </row>
    <row r="50" spans="1:11" x14ac:dyDescent="0.25">
      <c r="A50" s="8" t="s">
        <v>85</v>
      </c>
      <c r="B50" s="17" t="s">
        <v>86</v>
      </c>
      <c r="C50" s="33"/>
      <c r="D50" s="33"/>
      <c r="E50" s="10">
        <f t="shared" ref="D50:H50" si="10">SUM(E51:E54)</f>
        <v>400000</v>
      </c>
      <c r="F50" s="33"/>
      <c r="G50" s="33"/>
      <c r="H50" s="33"/>
      <c r="I50" s="33"/>
      <c r="J50" s="33"/>
      <c r="K50" s="33"/>
    </row>
    <row r="51" spans="1:11" x14ac:dyDescent="0.25">
      <c r="A51" s="16" t="s">
        <v>87</v>
      </c>
      <c r="B51" s="12" t="s">
        <v>88</v>
      </c>
      <c r="C51" s="32"/>
      <c r="D51" s="32"/>
      <c r="E51" s="13"/>
      <c r="F51" s="14"/>
      <c r="G51" s="32"/>
      <c r="H51" s="32"/>
      <c r="I51" s="32"/>
      <c r="J51" s="14"/>
      <c r="K51" s="14"/>
    </row>
    <row r="52" spans="1:11" x14ac:dyDescent="0.25">
      <c r="A52" s="16" t="s">
        <v>89</v>
      </c>
      <c r="B52" s="12" t="s">
        <v>90</v>
      </c>
      <c r="C52" s="32"/>
      <c r="D52" s="32"/>
      <c r="E52" s="13">
        <v>400000</v>
      </c>
      <c r="F52" s="14"/>
      <c r="G52" s="32"/>
      <c r="H52" s="32"/>
      <c r="I52" s="32"/>
      <c r="J52" s="14"/>
      <c r="K52" s="14"/>
    </row>
    <row r="53" spans="1:11" x14ac:dyDescent="0.25">
      <c r="A53" s="16" t="s">
        <v>91</v>
      </c>
      <c r="B53" s="12" t="s">
        <v>92</v>
      </c>
      <c r="C53" s="32"/>
      <c r="D53" s="32"/>
      <c r="E53" s="13"/>
      <c r="F53" s="14"/>
      <c r="G53" s="32"/>
      <c r="H53" s="32"/>
      <c r="I53" s="32"/>
      <c r="J53" s="14"/>
      <c r="K53" s="14"/>
    </row>
    <row r="54" spans="1:11" ht="31.5" outlineLevel="1" x14ac:dyDescent="0.25">
      <c r="A54" s="16" t="s">
        <v>93</v>
      </c>
      <c r="B54" s="12" t="s">
        <v>94</v>
      </c>
      <c r="C54" s="32"/>
      <c r="D54" s="14"/>
      <c r="E54" s="13"/>
      <c r="F54" s="14"/>
      <c r="G54" s="32"/>
      <c r="H54" s="32"/>
      <c r="I54" s="32"/>
      <c r="J54" s="32"/>
      <c r="K54" s="32"/>
    </row>
    <row r="55" spans="1:11" ht="31.5" x14ac:dyDescent="0.25">
      <c r="A55" s="8" t="s">
        <v>95</v>
      </c>
      <c r="B55" s="17" t="s">
        <v>96</v>
      </c>
      <c r="C55" s="33"/>
      <c r="D55" s="33"/>
      <c r="E55" s="10">
        <f t="shared" ref="D55:H55" si="11">E56</f>
        <v>0</v>
      </c>
      <c r="F55" s="33"/>
      <c r="G55" s="33"/>
      <c r="H55" s="33"/>
      <c r="I55" s="33"/>
      <c r="J55" s="33"/>
      <c r="K55" s="33"/>
    </row>
    <row r="56" spans="1:11" ht="31.5" outlineLevel="1" x14ac:dyDescent="0.25">
      <c r="A56" s="16" t="s">
        <v>97</v>
      </c>
      <c r="B56" s="12" t="s">
        <v>98</v>
      </c>
      <c r="C56" s="32"/>
      <c r="D56" s="14"/>
      <c r="E56" s="13">
        <f>'006'!E56+'014'!E56+'012'!E56+'005'!E56</f>
        <v>0</v>
      </c>
      <c r="F56" s="14"/>
      <c r="G56" s="32"/>
      <c r="H56" s="32"/>
      <c r="I56" s="32"/>
      <c r="J56" s="14"/>
      <c r="K56" s="32"/>
    </row>
    <row r="57" spans="1:11" ht="27.75" customHeight="1" x14ac:dyDescent="0.25">
      <c r="A57" s="113" t="s">
        <v>99</v>
      </c>
      <c r="B57" s="114"/>
      <c r="C57" s="39"/>
      <c r="D57" s="39"/>
      <c r="E57" s="23">
        <f t="shared" ref="C57:H57" si="12">E8+E17+E19+E23+E29+E36+E42+E45+E50+E55+E34</f>
        <v>1933263444.6299999</v>
      </c>
      <c r="F57" s="39"/>
      <c r="G57" s="39"/>
      <c r="H57" s="39"/>
      <c r="I57" s="39"/>
      <c r="J57" s="39"/>
      <c r="K57" s="39"/>
    </row>
    <row r="58" spans="1:11" ht="12.75" customHeight="1" x14ac:dyDescent="0.25">
      <c r="A58" s="2"/>
      <c r="B58" s="24"/>
      <c r="C58" s="25"/>
      <c r="D58" s="25"/>
      <c r="E58" s="153"/>
      <c r="F58" s="25"/>
      <c r="G58" s="25"/>
      <c r="H58" s="25"/>
      <c r="I58" s="26"/>
      <c r="J58" s="2"/>
      <c r="K58" s="2"/>
    </row>
    <row r="59" spans="1:11" x14ac:dyDescent="0.25">
      <c r="C59" s="28"/>
      <c r="D59" s="29"/>
      <c r="E59" s="154"/>
      <c r="F59" s="28"/>
      <c r="G59" s="28"/>
      <c r="H59" s="28"/>
      <c r="I59" s="30"/>
      <c r="J59" s="28"/>
      <c r="K59" s="28"/>
    </row>
    <row r="60" spans="1:11" x14ac:dyDescent="0.25">
      <c r="C60" s="28"/>
      <c r="D60" s="28"/>
      <c r="E60" s="154"/>
      <c r="F60" s="28"/>
      <c r="G60" s="28"/>
      <c r="H60" s="28"/>
      <c r="I60" s="28"/>
      <c r="J60" s="28"/>
      <c r="K60" s="28"/>
    </row>
    <row r="61" spans="1:11" x14ac:dyDescent="0.25">
      <c r="C61" s="28"/>
      <c r="D61" s="28"/>
      <c r="E61" s="154"/>
      <c r="F61" s="28"/>
      <c r="G61" s="28"/>
      <c r="H61" s="28"/>
      <c r="I61" s="28"/>
      <c r="J61" s="28"/>
      <c r="K61" s="28"/>
    </row>
    <row r="62" spans="1:11" x14ac:dyDescent="0.25">
      <c r="C62" s="28"/>
      <c r="D62" s="28"/>
      <c r="E62" s="154"/>
      <c r="F62" s="28"/>
      <c r="G62" s="28"/>
      <c r="H62" s="28"/>
      <c r="I62" s="30"/>
      <c r="J62" s="28"/>
      <c r="K62" s="28"/>
    </row>
    <row r="63" spans="1:11" x14ac:dyDescent="0.25">
      <c r="C63" s="28"/>
      <c r="D63" s="28"/>
      <c r="E63" s="154"/>
      <c r="F63" s="28"/>
      <c r="G63" s="28"/>
      <c r="H63" s="28"/>
      <c r="I63" s="30"/>
      <c r="J63" s="28"/>
      <c r="K63" s="28"/>
    </row>
  </sheetData>
  <mergeCells count="16">
    <mergeCell ref="G6:G7"/>
    <mergeCell ref="H6:H7"/>
    <mergeCell ref="I6:I7"/>
    <mergeCell ref="J6:J7"/>
    <mergeCell ref="K6:K7"/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</mergeCells>
  <pageMargins left="0.59027779102325439" right="0.59027779102325439" top="0.59027779102325439" bottom="0.59027779102325439" header="0.39375001192092896" footer="0.39375001192092896"/>
  <pageSetup paperSize="9" scale="45" fitToHeight="200" orientation="portrait" errors="blank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zoomScaleNormal="100" workbookViewId="0">
      <pane ySplit="7" topLeftCell="A8" activePane="bottomLeft" state="frozen"/>
      <selection pane="bottomLeft" activeCell="E56" sqref="E56"/>
    </sheetView>
  </sheetViews>
  <sheetFormatPr defaultRowHeight="15.75" outlineLevelRow="1" x14ac:dyDescent="0.25"/>
  <cols>
    <col min="1" max="1" width="48.5703125" style="4" customWidth="1"/>
    <col min="2" max="2" width="7.7109375" style="27" customWidth="1"/>
    <col min="3" max="3" width="18.28515625" style="4" customWidth="1"/>
    <col min="4" max="4" width="19.7109375" style="4" customWidth="1"/>
    <col min="5" max="5" width="19.7109375" style="155" customWidth="1"/>
    <col min="6" max="6" width="18.7109375" style="4" customWidth="1"/>
    <col min="7" max="8" width="16.7109375" style="4" customWidth="1"/>
    <col min="9" max="9" width="13.42578125" style="31" customWidth="1"/>
    <col min="10" max="11" width="19.42578125" style="4" customWidth="1"/>
    <col min="12" max="16384" width="9.140625" style="4"/>
  </cols>
  <sheetData>
    <row r="1" spans="1:11" ht="15" customHeight="1" x14ac:dyDescent="0.25">
      <c r="A1" s="115"/>
      <c r="B1" s="116"/>
      <c r="C1" s="116"/>
      <c r="D1" s="116"/>
      <c r="E1" s="116"/>
      <c r="F1" s="40"/>
      <c r="G1" s="40"/>
      <c r="H1" s="40"/>
      <c r="I1" s="3"/>
      <c r="J1" s="2"/>
      <c r="K1" s="2"/>
    </row>
    <row r="2" spans="1:11" ht="15.2" customHeight="1" x14ac:dyDescent="0.25">
      <c r="A2" s="115"/>
      <c r="B2" s="116"/>
      <c r="C2" s="116"/>
      <c r="D2" s="116"/>
      <c r="E2" s="116"/>
      <c r="F2" s="40"/>
      <c r="G2" s="40"/>
      <c r="H2" s="40"/>
      <c r="I2" s="3"/>
      <c r="J2" s="2"/>
      <c r="K2" s="2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customHeight="1" x14ac:dyDescent="0.25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s="6" customFormat="1" ht="26.25" customHeight="1" x14ac:dyDescent="0.25">
      <c r="A6" s="123" t="s">
        <v>0</v>
      </c>
      <c r="B6" s="125" t="s">
        <v>1</v>
      </c>
      <c r="C6" s="127" t="s">
        <v>105</v>
      </c>
      <c r="D6" s="98" t="s">
        <v>106</v>
      </c>
      <c r="E6" s="151" t="s">
        <v>107</v>
      </c>
      <c r="F6" s="131">
        <v>2025</v>
      </c>
      <c r="G6" s="127" t="s">
        <v>110</v>
      </c>
      <c r="H6" s="127" t="s">
        <v>108</v>
      </c>
      <c r="I6" s="127" t="s">
        <v>2</v>
      </c>
      <c r="J6" s="123" t="s">
        <v>100</v>
      </c>
      <c r="K6" s="123" t="s">
        <v>109</v>
      </c>
    </row>
    <row r="7" spans="1:11" s="6" customFormat="1" ht="54.75" customHeight="1" x14ac:dyDescent="0.25">
      <c r="A7" s="124"/>
      <c r="B7" s="126"/>
      <c r="C7" s="128"/>
      <c r="D7" s="99" t="s">
        <v>3</v>
      </c>
      <c r="E7" s="152"/>
      <c r="F7" s="132"/>
      <c r="G7" s="128"/>
      <c r="H7" s="128"/>
      <c r="I7" s="128"/>
      <c r="J7" s="124"/>
      <c r="K7" s="124"/>
    </row>
    <row r="8" spans="1:11" x14ac:dyDescent="0.25">
      <c r="A8" s="8" t="s">
        <v>4</v>
      </c>
      <c r="B8" s="9" t="s">
        <v>5</v>
      </c>
      <c r="C8" s="33">
        <f t="shared" ref="C8:H8" si="0">SUM(C9:C16)</f>
        <v>0</v>
      </c>
      <c r="D8" s="33">
        <f t="shared" ref="D8:F8" si="1">SUM(D9:D16)</f>
        <v>0</v>
      </c>
      <c r="E8" s="10">
        <f t="shared" si="1"/>
        <v>61153974.909999996</v>
      </c>
      <c r="F8" s="33"/>
      <c r="G8" s="33"/>
      <c r="H8" s="33"/>
      <c r="I8" s="33"/>
      <c r="J8" s="10"/>
      <c r="K8" s="10"/>
    </row>
    <row r="9" spans="1:11" ht="47.25" outlineLevel="1" x14ac:dyDescent="0.25">
      <c r="A9" s="11" t="s">
        <v>6</v>
      </c>
      <c r="B9" s="12" t="s">
        <v>7</v>
      </c>
      <c r="C9" s="32">
        <f>'006'!C9+'014'!C9+'012'!C9+'005'!C9</f>
        <v>0</v>
      </c>
      <c r="D9" s="32">
        <f>'006'!D9+'014'!D9+'012'!D9+'005'!D9</f>
        <v>0</v>
      </c>
      <c r="E9" s="13"/>
      <c r="F9" s="32"/>
      <c r="G9" s="32"/>
      <c r="H9" s="32"/>
      <c r="I9" s="33"/>
      <c r="J9" s="1"/>
      <c r="K9" s="1"/>
    </row>
    <row r="10" spans="1:11" ht="78.75" outlineLevel="1" x14ac:dyDescent="0.25">
      <c r="A10" s="16" t="s">
        <v>8</v>
      </c>
      <c r="B10" s="12" t="s">
        <v>9</v>
      </c>
      <c r="C10" s="32">
        <f>'006'!C10+'014'!C10+'012'!C10+'005'!C10</f>
        <v>0</v>
      </c>
      <c r="D10" s="14">
        <f>'006'!D10+'014'!D10+'012'!D10+'005'!D10</f>
        <v>0</v>
      </c>
      <c r="E10" s="13"/>
      <c r="F10" s="32"/>
      <c r="G10" s="32"/>
      <c r="H10" s="32"/>
      <c r="I10" s="33"/>
      <c r="J10" s="1"/>
      <c r="K10" s="1"/>
    </row>
    <row r="11" spans="1:11" ht="82.5" customHeight="1" outlineLevel="1" x14ac:dyDescent="0.25">
      <c r="A11" s="16" t="s">
        <v>103</v>
      </c>
      <c r="B11" s="12" t="s">
        <v>10</v>
      </c>
      <c r="C11" s="32">
        <f>'006'!C11+'014'!C11+'012'!C11+'005'!C11</f>
        <v>0</v>
      </c>
      <c r="D11" s="14">
        <f>'006'!D11+'014'!D11+'012'!D11+'005'!D11</f>
        <v>0</v>
      </c>
      <c r="E11" s="15">
        <f>'006'!E11+'014'!E11+'012'!E11+'005'!E11</f>
        <v>0</v>
      </c>
      <c r="F11" s="14"/>
      <c r="G11" s="32"/>
      <c r="H11" s="32"/>
      <c r="I11" s="33"/>
      <c r="J11" s="1"/>
      <c r="K11" s="1"/>
    </row>
    <row r="12" spans="1:11" outlineLevel="1" x14ac:dyDescent="0.25">
      <c r="A12" s="16" t="s">
        <v>11</v>
      </c>
      <c r="B12" s="12" t="s">
        <v>12</v>
      </c>
      <c r="C12" s="32">
        <f>'006'!C12+'014'!C12+'012'!C12+'005'!C12</f>
        <v>0</v>
      </c>
      <c r="D12" s="14">
        <f>'006'!D12+'014'!D12+'012'!D12+'005'!D12</f>
        <v>0</v>
      </c>
      <c r="E12" s="15">
        <f>'006'!E12+'014'!E12+'012'!E12+'005'!E12</f>
        <v>0</v>
      </c>
      <c r="F12" s="14"/>
      <c r="G12" s="32"/>
      <c r="H12" s="32"/>
      <c r="I12" s="33"/>
      <c r="J12" s="1"/>
      <c r="K12" s="1"/>
    </row>
    <row r="13" spans="1:11" ht="63" outlineLevel="1" x14ac:dyDescent="0.25">
      <c r="A13" s="16" t="s">
        <v>13</v>
      </c>
      <c r="B13" s="12" t="s">
        <v>14</v>
      </c>
      <c r="C13" s="32">
        <f>'006'!C13+'014'!C13+'012'!C13+'005'!C13</f>
        <v>0</v>
      </c>
      <c r="D13" s="14">
        <f>'006'!D13+'014'!D13+'012'!D13+'005'!D13</f>
        <v>0</v>
      </c>
      <c r="E13" s="15">
        <v>42443475.869999997</v>
      </c>
      <c r="F13" s="14"/>
      <c r="G13" s="32"/>
      <c r="H13" s="32"/>
      <c r="I13" s="33"/>
      <c r="J13" s="1"/>
      <c r="K13" s="1"/>
    </row>
    <row r="14" spans="1:11" ht="31.5" outlineLevel="1" x14ac:dyDescent="0.25">
      <c r="A14" s="16" t="s">
        <v>101</v>
      </c>
      <c r="B14" s="12" t="s">
        <v>102</v>
      </c>
      <c r="C14" s="32">
        <f>'006'!C14+'014'!C14+'012'!C14+'005'!C14</f>
        <v>0</v>
      </c>
      <c r="D14" s="14">
        <f>'006'!D14+'014'!D14+'012'!D14+'005'!D14</f>
        <v>0</v>
      </c>
      <c r="E14" s="15">
        <f>'006'!E14+'014'!E14+'012'!E14+'005'!E14</f>
        <v>0</v>
      </c>
      <c r="F14" s="14"/>
      <c r="G14" s="32"/>
      <c r="H14" s="32"/>
      <c r="I14" s="33"/>
      <c r="J14" s="1"/>
      <c r="K14" s="1"/>
    </row>
    <row r="15" spans="1:11" outlineLevel="1" x14ac:dyDescent="0.25">
      <c r="A15" s="16" t="s">
        <v>15</v>
      </c>
      <c r="B15" s="12" t="s">
        <v>16</v>
      </c>
      <c r="C15" s="32">
        <f>'006'!C15+'014'!C15+'012'!C15+'005'!C15</f>
        <v>0</v>
      </c>
      <c r="D15" s="14">
        <f>'006'!D15+'014'!D15+'012'!D15+'005'!D15</f>
        <v>0</v>
      </c>
      <c r="E15" s="15">
        <v>14902625.720000001</v>
      </c>
      <c r="F15" s="14"/>
      <c r="G15" s="32"/>
      <c r="H15" s="32"/>
      <c r="I15" s="33"/>
      <c r="J15" s="14"/>
      <c r="K15" s="14"/>
    </row>
    <row r="16" spans="1:11" ht="21.75" customHeight="1" outlineLevel="1" x14ac:dyDescent="0.25">
      <c r="A16" s="16" t="s">
        <v>17</v>
      </c>
      <c r="B16" s="12" t="s">
        <v>18</v>
      </c>
      <c r="C16" s="32">
        <f>'006'!C16+'014'!C16+'012'!C16+'005'!C16</f>
        <v>0</v>
      </c>
      <c r="D16" s="14">
        <f>'006'!D16+'014'!D16+'012'!D16+'005'!D16</f>
        <v>0</v>
      </c>
      <c r="E16" s="15">
        <v>3807873.32</v>
      </c>
      <c r="F16" s="14"/>
      <c r="G16" s="32"/>
      <c r="H16" s="32"/>
      <c r="I16" s="32"/>
      <c r="J16" s="14"/>
      <c r="K16" s="14"/>
    </row>
    <row r="17" spans="1:11" x14ac:dyDescent="0.25">
      <c r="A17" s="8" t="s">
        <v>19</v>
      </c>
      <c r="B17" s="17" t="s">
        <v>20</v>
      </c>
      <c r="C17" s="33">
        <f>C18</f>
        <v>0</v>
      </c>
      <c r="D17" s="33">
        <f t="shared" ref="D17:H17" si="2">D18</f>
        <v>0</v>
      </c>
      <c r="E17" s="10">
        <f t="shared" si="2"/>
        <v>0</v>
      </c>
      <c r="F17" s="33"/>
      <c r="G17" s="33"/>
      <c r="H17" s="33"/>
      <c r="I17" s="33"/>
      <c r="J17" s="33"/>
      <c r="K17" s="33"/>
    </row>
    <row r="18" spans="1:11" outlineLevel="1" x14ac:dyDescent="0.25">
      <c r="A18" s="18" t="s">
        <v>21</v>
      </c>
      <c r="B18" s="12" t="s">
        <v>22</v>
      </c>
      <c r="C18" s="32">
        <f>'006'!C18+'014'!C18+'012'!C18+'005'!C18</f>
        <v>0</v>
      </c>
      <c r="D18" s="14">
        <f>'006'!D18+'014'!D18+'012'!D18+'005'!D18</f>
        <v>0</v>
      </c>
      <c r="E18" s="15">
        <f>'006'!E18+'014'!E18+'012'!E18+'005'!E18</f>
        <v>0</v>
      </c>
      <c r="F18" s="14"/>
      <c r="G18" s="32"/>
      <c r="H18" s="32"/>
      <c r="I18" s="32"/>
      <c r="J18" s="14"/>
      <c r="K18" s="14"/>
    </row>
    <row r="19" spans="1:11" ht="47.25" x14ac:dyDescent="0.25">
      <c r="A19" s="8" t="s">
        <v>23</v>
      </c>
      <c r="B19" s="17" t="s">
        <v>24</v>
      </c>
      <c r="C19" s="33">
        <f t="shared" ref="C19:H19" si="3">SUM(C20:C22)</f>
        <v>0</v>
      </c>
      <c r="D19" s="33">
        <f t="shared" ref="D19:F19" si="4">SUM(D20:D22)</f>
        <v>0</v>
      </c>
      <c r="E19" s="10">
        <f t="shared" si="4"/>
        <v>0</v>
      </c>
      <c r="F19" s="33"/>
      <c r="G19" s="33"/>
      <c r="H19" s="33"/>
      <c r="I19" s="33"/>
      <c r="J19" s="10"/>
      <c r="K19" s="10"/>
    </row>
    <row r="20" spans="1:11" outlineLevel="1" x14ac:dyDescent="0.25">
      <c r="A20" s="19" t="s">
        <v>25</v>
      </c>
      <c r="B20" s="20" t="s">
        <v>26</v>
      </c>
      <c r="C20" s="32">
        <f>'006'!C20+'014'!C20+'012'!C20+'005'!C20</f>
        <v>0</v>
      </c>
      <c r="D20" s="14">
        <f>'006'!D20+'014'!D20+'012'!D20+'005'!D20</f>
        <v>0</v>
      </c>
      <c r="E20" s="15">
        <f>'006'!E20+'014'!E20+'012'!E20+'005'!E20</f>
        <v>0</v>
      </c>
      <c r="F20" s="14"/>
      <c r="G20" s="32"/>
      <c r="H20" s="32"/>
      <c r="I20" s="32"/>
      <c r="J20" s="14"/>
      <c r="K20" s="14"/>
    </row>
    <row r="21" spans="1:11" ht="60.75" customHeight="1" outlineLevel="1" x14ac:dyDescent="0.25">
      <c r="A21" s="19" t="s">
        <v>27</v>
      </c>
      <c r="B21" s="12" t="s">
        <v>28</v>
      </c>
      <c r="C21" s="32">
        <f>'006'!C21+'014'!C21+'012'!C21+'005'!C21</f>
        <v>0</v>
      </c>
      <c r="D21" s="14">
        <f>'006'!D21+'014'!D21+'012'!D21+'005'!D21</f>
        <v>0</v>
      </c>
      <c r="E21" s="15">
        <f>'006'!E21+'014'!E21+'012'!E21+'005'!E21</f>
        <v>0</v>
      </c>
      <c r="F21" s="14"/>
      <c r="G21" s="32"/>
      <c r="H21" s="32"/>
      <c r="I21" s="32"/>
      <c r="J21" s="14"/>
      <c r="K21" s="14"/>
    </row>
    <row r="22" spans="1:11" ht="49.5" customHeight="1" outlineLevel="1" x14ac:dyDescent="0.25">
      <c r="A22" s="19" t="s">
        <v>29</v>
      </c>
      <c r="B22" s="12" t="s">
        <v>30</v>
      </c>
      <c r="C22" s="32">
        <f>'006'!C22+'014'!C22+'012'!C22+'005'!C22</f>
        <v>0</v>
      </c>
      <c r="D22" s="14">
        <f>'006'!D22+'014'!D22+'012'!D22+'005'!D22</f>
        <v>0</v>
      </c>
      <c r="E22" s="15">
        <f>'006'!E22+'014'!E22+'012'!E22+'005'!E22</f>
        <v>0</v>
      </c>
      <c r="F22" s="14"/>
      <c r="G22" s="32"/>
      <c r="H22" s="32"/>
      <c r="I22" s="32"/>
      <c r="J22" s="14"/>
      <c r="K22" s="14"/>
    </row>
    <row r="23" spans="1:11" x14ac:dyDescent="0.25">
      <c r="A23" s="8" t="s">
        <v>31</v>
      </c>
      <c r="B23" s="17" t="s">
        <v>32</v>
      </c>
      <c r="C23" s="33">
        <f>SUM(C24:C28)</f>
        <v>0</v>
      </c>
      <c r="D23" s="33">
        <f t="shared" ref="D23:H23" si="5">SUM(D24:D28)</f>
        <v>0</v>
      </c>
      <c r="E23" s="10">
        <f t="shared" si="5"/>
        <v>0</v>
      </c>
      <c r="F23" s="33"/>
      <c r="G23" s="33"/>
      <c r="H23" s="33"/>
      <c r="I23" s="33"/>
      <c r="J23" s="33"/>
      <c r="K23" s="33"/>
    </row>
    <row r="24" spans="1:11" outlineLevel="1" x14ac:dyDescent="0.25">
      <c r="A24" s="16" t="s">
        <v>33</v>
      </c>
      <c r="B24" s="12" t="s">
        <v>34</v>
      </c>
      <c r="C24" s="32">
        <f>'006'!C24+'014'!C24+'012'!C24+'005'!C24</f>
        <v>0</v>
      </c>
      <c r="D24" s="14">
        <f>'006'!D24+'014'!D24+'012'!D24+'005'!D24</f>
        <v>0</v>
      </c>
      <c r="E24" s="15">
        <f>'006'!E24+'014'!E24+'012'!E24+'005'!E24</f>
        <v>0</v>
      </c>
      <c r="F24" s="32"/>
      <c r="G24" s="32"/>
      <c r="H24" s="32"/>
      <c r="I24" s="32"/>
      <c r="J24" s="32"/>
      <c r="K24" s="32"/>
    </row>
    <row r="25" spans="1:11" outlineLevel="1" x14ac:dyDescent="0.25">
      <c r="A25" s="16" t="s">
        <v>35</v>
      </c>
      <c r="B25" s="12" t="s">
        <v>36</v>
      </c>
      <c r="C25" s="32">
        <f>'006'!C25+'014'!C25+'012'!C25+'005'!C25</f>
        <v>0</v>
      </c>
      <c r="D25" s="14">
        <f>'006'!D25+'014'!D25+'012'!D25+'005'!D25</f>
        <v>0</v>
      </c>
      <c r="E25" s="15">
        <f>'006'!E25+'014'!E25+'012'!E25+'005'!E25</f>
        <v>0</v>
      </c>
      <c r="F25" s="32"/>
      <c r="G25" s="32"/>
      <c r="H25" s="32"/>
      <c r="I25" s="32"/>
      <c r="J25" s="32"/>
      <c r="K25" s="32"/>
    </row>
    <row r="26" spans="1:11" outlineLevel="1" x14ac:dyDescent="0.25">
      <c r="A26" s="16" t="s">
        <v>37</v>
      </c>
      <c r="B26" s="12" t="s">
        <v>38</v>
      </c>
      <c r="C26" s="32">
        <f>'006'!C26+'014'!C26+'012'!C26+'005'!C26</f>
        <v>0</v>
      </c>
      <c r="D26" s="14">
        <f>'006'!D26+'014'!D26+'012'!D26+'005'!D26</f>
        <v>0</v>
      </c>
      <c r="E26" s="15">
        <f>'006'!E26+'014'!E26+'012'!E26+'005'!E26</f>
        <v>0</v>
      </c>
      <c r="F26" s="14"/>
      <c r="G26" s="32"/>
      <c r="H26" s="32"/>
      <c r="I26" s="32"/>
      <c r="J26" s="14"/>
      <c r="K26" s="14"/>
    </row>
    <row r="27" spans="1:11" outlineLevel="1" x14ac:dyDescent="0.25">
      <c r="A27" s="16" t="s">
        <v>39</v>
      </c>
      <c r="B27" s="12" t="s">
        <v>40</v>
      </c>
      <c r="C27" s="32">
        <f>'006'!C27+'014'!C27+'012'!C27+'005'!C27</f>
        <v>0</v>
      </c>
      <c r="D27" s="14">
        <f>'006'!D27+'014'!D27+'012'!D27+'005'!D27</f>
        <v>0</v>
      </c>
      <c r="E27" s="15">
        <f>'006'!E27+'014'!E27+'012'!E27+'005'!E27</f>
        <v>0</v>
      </c>
      <c r="F27" s="14"/>
      <c r="G27" s="32"/>
      <c r="H27" s="32"/>
      <c r="I27" s="32"/>
      <c r="J27" s="14"/>
      <c r="K27" s="14"/>
    </row>
    <row r="28" spans="1:11" ht="31.5" outlineLevel="1" x14ac:dyDescent="0.25">
      <c r="A28" s="16" t="s">
        <v>41</v>
      </c>
      <c r="B28" s="12" t="s">
        <v>42</v>
      </c>
      <c r="C28" s="32">
        <f>'006'!C28+'014'!C28+'012'!C28+'005'!C28</f>
        <v>0</v>
      </c>
      <c r="D28" s="14">
        <f>'006'!D28+'014'!D28+'012'!D28+'005'!D28</f>
        <v>0</v>
      </c>
      <c r="E28" s="15">
        <f>'006'!E28+'014'!E28+'012'!E28+'005'!E28</f>
        <v>0</v>
      </c>
      <c r="F28" s="14"/>
      <c r="G28" s="32"/>
      <c r="H28" s="32"/>
      <c r="I28" s="32"/>
      <c r="J28" s="14"/>
      <c r="K28" s="14"/>
    </row>
    <row r="29" spans="1:11" ht="31.5" x14ac:dyDescent="0.25">
      <c r="A29" s="8" t="s">
        <v>43</v>
      </c>
      <c r="B29" s="17" t="s">
        <v>44</v>
      </c>
      <c r="C29" s="33">
        <f>SUM(C30:C33)</f>
        <v>0</v>
      </c>
      <c r="D29" s="33">
        <f t="shared" ref="D29:H29" si="6">SUM(D30:D33)</f>
        <v>0</v>
      </c>
      <c r="E29" s="10">
        <f t="shared" si="6"/>
        <v>0</v>
      </c>
      <c r="F29" s="33"/>
      <c r="G29" s="33"/>
      <c r="H29" s="33"/>
      <c r="I29" s="33"/>
      <c r="J29" s="37"/>
      <c r="K29" s="37"/>
    </row>
    <row r="30" spans="1:11" outlineLevel="1" x14ac:dyDescent="0.25">
      <c r="A30" s="16" t="s">
        <v>45</v>
      </c>
      <c r="B30" s="12" t="s">
        <v>46</v>
      </c>
      <c r="C30" s="32">
        <f>'006'!C30+'014'!C30+'012'!C30+'005'!C30</f>
        <v>0</v>
      </c>
      <c r="D30" s="14">
        <f>'006'!D30+'014'!D30+'012'!D30+'005'!D30</f>
        <v>0</v>
      </c>
      <c r="E30" s="15">
        <f>'006'!E30+'014'!E30+'012'!E30+'005'!E30</f>
        <v>0</v>
      </c>
      <c r="F30" s="14"/>
      <c r="G30" s="32"/>
      <c r="H30" s="32"/>
      <c r="I30" s="42"/>
      <c r="J30" s="34"/>
      <c r="K30" s="34"/>
    </row>
    <row r="31" spans="1:11" outlineLevel="1" x14ac:dyDescent="0.25">
      <c r="A31" s="16" t="s">
        <v>47</v>
      </c>
      <c r="B31" s="12" t="s">
        <v>48</v>
      </c>
      <c r="C31" s="32">
        <f>'006'!C31+'014'!C31+'012'!C31+'005'!C31</f>
        <v>0</v>
      </c>
      <c r="D31" s="14">
        <f>'006'!D31+'014'!D31+'012'!D31+'005'!D31</f>
        <v>0</v>
      </c>
      <c r="E31" s="15">
        <f>'006'!E31+'014'!E31+'012'!E31+'005'!E31</f>
        <v>0</v>
      </c>
      <c r="F31" s="14"/>
      <c r="G31" s="32"/>
      <c r="H31" s="32"/>
      <c r="I31" s="42"/>
      <c r="J31" s="34"/>
      <c r="K31" s="34"/>
    </row>
    <row r="32" spans="1:11" outlineLevel="1" x14ac:dyDescent="0.25">
      <c r="A32" s="16" t="s">
        <v>49</v>
      </c>
      <c r="B32" s="12" t="s">
        <v>50</v>
      </c>
      <c r="C32" s="32">
        <f>'006'!C32+'014'!C32+'012'!C32+'005'!C32</f>
        <v>0</v>
      </c>
      <c r="D32" s="14">
        <f>'006'!D32+'014'!D32+'012'!D32+'005'!D32</f>
        <v>0</v>
      </c>
      <c r="E32" s="15">
        <f>'006'!E32+'014'!E32+'012'!E32+'005'!E32</f>
        <v>0</v>
      </c>
      <c r="F32" s="14"/>
      <c r="G32" s="32"/>
      <c r="H32" s="32"/>
      <c r="I32" s="42"/>
      <c r="J32" s="35"/>
      <c r="K32" s="35"/>
    </row>
    <row r="33" spans="1:11" ht="31.5" outlineLevel="1" x14ac:dyDescent="0.25">
      <c r="A33" s="16" t="s">
        <v>51</v>
      </c>
      <c r="B33" s="12" t="s">
        <v>52</v>
      </c>
      <c r="C33" s="32">
        <f>'006'!C33+'014'!C33+'012'!C33+'005'!C33</f>
        <v>0</v>
      </c>
      <c r="D33" s="14">
        <f>'006'!D33+'014'!D33+'012'!D33+'005'!D33</f>
        <v>0</v>
      </c>
      <c r="E33" s="15">
        <f>'006'!E33+'014'!E33+'012'!E33+'005'!E33</f>
        <v>0</v>
      </c>
      <c r="F33" s="14"/>
      <c r="G33" s="32"/>
      <c r="H33" s="32"/>
      <c r="I33" s="42"/>
      <c r="J33" s="36"/>
      <c r="K33" s="36"/>
    </row>
    <row r="34" spans="1:11" x14ac:dyDescent="0.25">
      <c r="A34" s="21" t="s">
        <v>53</v>
      </c>
      <c r="B34" s="17" t="s">
        <v>54</v>
      </c>
      <c r="C34" s="33">
        <f>C35</f>
        <v>0</v>
      </c>
      <c r="D34" s="33">
        <f t="shared" ref="D34:H34" si="7">D35</f>
        <v>0</v>
      </c>
      <c r="E34" s="10">
        <f t="shared" si="7"/>
        <v>0</v>
      </c>
      <c r="F34" s="33"/>
      <c r="G34" s="33"/>
      <c r="H34" s="33"/>
      <c r="I34" s="33"/>
      <c r="J34" s="37"/>
      <c r="K34" s="37"/>
    </row>
    <row r="35" spans="1:11" ht="31.5" outlineLevel="1" x14ac:dyDescent="0.25">
      <c r="A35" s="22" t="s">
        <v>55</v>
      </c>
      <c r="B35" s="12" t="s">
        <v>56</v>
      </c>
      <c r="C35" s="32">
        <f>'006'!C35+'014'!C35+'012'!C35+'005'!C35</f>
        <v>0</v>
      </c>
      <c r="D35" s="14">
        <f>'006'!D35+'014'!D35+'012'!D35+'005'!D35</f>
        <v>0</v>
      </c>
      <c r="E35" s="15">
        <f>'006'!E35+'014'!E35+'012'!E35+'005'!E35</f>
        <v>0</v>
      </c>
      <c r="F35" s="14"/>
      <c r="G35" s="32"/>
      <c r="H35" s="32"/>
      <c r="I35" s="42"/>
      <c r="J35" s="34"/>
      <c r="K35" s="34"/>
    </row>
    <row r="36" spans="1:11" x14ac:dyDescent="0.25">
      <c r="A36" s="8" t="s">
        <v>57</v>
      </c>
      <c r="B36" s="17" t="s">
        <v>58</v>
      </c>
      <c r="C36" s="33">
        <f t="shared" ref="C36:H36" si="8">SUM(C37:C41)</f>
        <v>0</v>
      </c>
      <c r="D36" s="33">
        <f t="shared" ref="D36:F36" si="9">SUM(D37:D41)</f>
        <v>0</v>
      </c>
      <c r="E36" s="10">
        <f t="shared" si="9"/>
        <v>0</v>
      </c>
      <c r="F36" s="33"/>
      <c r="G36" s="33"/>
      <c r="H36" s="33"/>
      <c r="I36" s="33"/>
      <c r="J36" s="38"/>
      <c r="K36" s="38"/>
    </row>
    <row r="37" spans="1:11" outlineLevel="1" x14ac:dyDescent="0.25">
      <c r="A37" s="16" t="s">
        <v>59</v>
      </c>
      <c r="B37" s="12" t="s">
        <v>60</v>
      </c>
      <c r="C37" s="32"/>
      <c r="D37" s="14"/>
      <c r="E37" s="15"/>
      <c r="F37" s="14"/>
      <c r="G37" s="32"/>
      <c r="H37" s="32"/>
      <c r="I37" s="32"/>
      <c r="J37" s="14"/>
      <c r="K37" s="14"/>
    </row>
    <row r="38" spans="1:11" outlineLevel="1" x14ac:dyDescent="0.25">
      <c r="A38" s="16" t="s">
        <v>61</v>
      </c>
      <c r="B38" s="12" t="s">
        <v>62</v>
      </c>
      <c r="C38" s="32"/>
      <c r="D38" s="14"/>
      <c r="E38" s="15"/>
      <c r="F38" s="14"/>
      <c r="G38" s="32"/>
      <c r="H38" s="32"/>
      <c r="I38" s="32"/>
      <c r="J38" s="14"/>
      <c r="K38" s="14"/>
    </row>
    <row r="39" spans="1:11" outlineLevel="1" x14ac:dyDescent="0.25">
      <c r="A39" s="16" t="s">
        <v>63</v>
      </c>
      <c r="B39" s="12" t="s">
        <v>64</v>
      </c>
      <c r="C39" s="32"/>
      <c r="D39" s="14"/>
      <c r="E39" s="15"/>
      <c r="F39" s="14"/>
      <c r="G39" s="32"/>
      <c r="H39" s="32"/>
      <c r="I39" s="32"/>
      <c r="J39" s="14"/>
      <c r="K39" s="14"/>
    </row>
    <row r="40" spans="1:11" outlineLevel="1" x14ac:dyDescent="0.25">
      <c r="A40" s="16" t="s">
        <v>65</v>
      </c>
      <c r="B40" s="12" t="s">
        <v>66</v>
      </c>
      <c r="C40" s="32"/>
      <c r="D40" s="14"/>
      <c r="E40" s="15"/>
      <c r="F40" s="14"/>
      <c r="G40" s="32"/>
      <c r="H40" s="32"/>
      <c r="I40" s="32"/>
      <c r="J40" s="14"/>
      <c r="K40" s="14"/>
    </row>
    <row r="41" spans="1:11" outlineLevel="1" x14ac:dyDescent="0.25">
      <c r="A41" s="16" t="s">
        <v>67</v>
      </c>
      <c r="B41" s="12" t="s">
        <v>68</v>
      </c>
      <c r="C41" s="32"/>
      <c r="D41" s="14"/>
      <c r="E41" s="15"/>
      <c r="F41" s="14"/>
      <c r="G41" s="32"/>
      <c r="H41" s="32"/>
      <c r="I41" s="32"/>
      <c r="J41" s="14"/>
      <c r="K41" s="14"/>
    </row>
    <row r="42" spans="1:11" x14ac:dyDescent="0.25">
      <c r="A42" s="8" t="s">
        <v>69</v>
      </c>
      <c r="B42" s="17" t="s">
        <v>70</v>
      </c>
      <c r="C42" s="33">
        <f>SUM(C43:C44)</f>
        <v>0</v>
      </c>
      <c r="D42" s="33">
        <f t="shared" ref="D42:H42" si="10">SUM(D43:D44)</f>
        <v>0</v>
      </c>
      <c r="E42" s="10">
        <f t="shared" si="10"/>
        <v>0</v>
      </c>
      <c r="F42" s="33"/>
      <c r="G42" s="33"/>
      <c r="H42" s="33"/>
      <c r="I42" s="33"/>
      <c r="J42" s="33"/>
      <c r="K42" s="33"/>
    </row>
    <row r="43" spans="1:11" outlineLevel="1" x14ac:dyDescent="0.25">
      <c r="A43" s="19" t="s">
        <v>71</v>
      </c>
      <c r="B43" s="12" t="s">
        <v>72</v>
      </c>
      <c r="C43" s="32"/>
      <c r="D43" s="14"/>
      <c r="E43" s="15"/>
      <c r="F43" s="14"/>
      <c r="G43" s="32"/>
      <c r="H43" s="32"/>
      <c r="I43" s="32"/>
      <c r="J43" s="14"/>
      <c r="K43" s="14"/>
    </row>
    <row r="44" spans="1:11" ht="31.5" outlineLevel="1" x14ac:dyDescent="0.25">
      <c r="A44" s="19" t="s">
        <v>73</v>
      </c>
      <c r="B44" s="12" t="s">
        <v>74</v>
      </c>
      <c r="C44" s="32"/>
      <c r="D44" s="14"/>
      <c r="E44" s="15"/>
      <c r="F44" s="14"/>
      <c r="G44" s="32"/>
      <c r="H44" s="32"/>
      <c r="I44" s="32"/>
      <c r="J44" s="14"/>
      <c r="K44" s="14"/>
    </row>
    <row r="45" spans="1:11" x14ac:dyDescent="0.25">
      <c r="A45" s="8" t="s">
        <v>75</v>
      </c>
      <c r="B45" s="17" t="s">
        <v>76</v>
      </c>
      <c r="C45" s="33">
        <f>SUM(C46:C49)</f>
        <v>0</v>
      </c>
      <c r="D45" s="33">
        <f t="shared" ref="D45:H45" si="11">SUM(D46:D49)</f>
        <v>0</v>
      </c>
      <c r="E45" s="10">
        <f t="shared" si="11"/>
        <v>0</v>
      </c>
      <c r="F45" s="33"/>
      <c r="G45" s="33"/>
      <c r="H45" s="33"/>
      <c r="I45" s="33"/>
      <c r="J45" s="33"/>
      <c r="K45" s="33"/>
    </row>
    <row r="46" spans="1:11" outlineLevel="1" x14ac:dyDescent="0.25">
      <c r="A46" s="19" t="s">
        <v>77</v>
      </c>
      <c r="B46" s="12" t="s">
        <v>78</v>
      </c>
      <c r="C46" s="32"/>
      <c r="D46" s="14"/>
      <c r="E46" s="15"/>
      <c r="F46" s="14"/>
      <c r="G46" s="32"/>
      <c r="H46" s="32"/>
      <c r="I46" s="32"/>
      <c r="J46" s="14"/>
      <c r="K46" s="14"/>
    </row>
    <row r="47" spans="1:11" outlineLevel="1" x14ac:dyDescent="0.25">
      <c r="A47" s="19" t="s">
        <v>79</v>
      </c>
      <c r="B47" s="12" t="s">
        <v>80</v>
      </c>
      <c r="C47" s="32"/>
      <c r="D47" s="14"/>
      <c r="E47" s="15"/>
      <c r="F47" s="14"/>
      <c r="G47" s="32"/>
      <c r="H47" s="32"/>
      <c r="I47" s="32"/>
      <c r="J47" s="14"/>
      <c r="K47" s="14"/>
    </row>
    <row r="48" spans="1:11" outlineLevel="1" x14ac:dyDescent="0.25">
      <c r="A48" s="19" t="s">
        <v>81</v>
      </c>
      <c r="B48" s="12" t="s">
        <v>82</v>
      </c>
      <c r="C48" s="32"/>
      <c r="D48" s="14"/>
      <c r="E48" s="13"/>
      <c r="F48" s="14"/>
      <c r="G48" s="32"/>
      <c r="H48" s="32"/>
      <c r="I48" s="32"/>
      <c r="J48" s="14"/>
      <c r="K48" s="14"/>
    </row>
    <row r="49" spans="1:11" ht="31.5" outlineLevel="1" x14ac:dyDescent="0.25">
      <c r="A49" s="19" t="s">
        <v>83</v>
      </c>
      <c r="B49" s="12" t="s">
        <v>84</v>
      </c>
      <c r="C49" s="32"/>
      <c r="D49" s="14"/>
      <c r="E49" s="13"/>
      <c r="F49" s="14"/>
      <c r="G49" s="32"/>
      <c r="H49" s="32"/>
      <c r="I49" s="32"/>
      <c r="J49" s="14"/>
      <c r="K49" s="14"/>
    </row>
    <row r="50" spans="1:11" x14ac:dyDescent="0.25">
      <c r="A50" s="8" t="s">
        <v>85</v>
      </c>
      <c r="B50" s="17" t="s">
        <v>86</v>
      </c>
      <c r="C50" s="33">
        <f>SUM(C51:C54)</f>
        <v>0</v>
      </c>
      <c r="D50" s="33">
        <f t="shared" ref="D50:H50" si="12">SUM(D51:D54)</f>
        <v>0</v>
      </c>
      <c r="E50" s="10">
        <f t="shared" si="12"/>
        <v>0</v>
      </c>
      <c r="F50" s="33"/>
      <c r="G50" s="33"/>
      <c r="H50" s="33"/>
      <c r="I50" s="33"/>
      <c r="J50" s="33"/>
      <c r="K50" s="33"/>
    </row>
    <row r="51" spans="1:11" x14ac:dyDescent="0.25">
      <c r="A51" s="16" t="s">
        <v>87</v>
      </c>
      <c r="B51" s="12" t="s">
        <v>88</v>
      </c>
      <c r="C51" s="32"/>
      <c r="D51" s="32"/>
      <c r="E51" s="13"/>
      <c r="F51" s="14"/>
      <c r="G51" s="32"/>
      <c r="H51" s="32"/>
      <c r="I51" s="32"/>
      <c r="J51" s="14"/>
      <c r="K51" s="14"/>
    </row>
    <row r="52" spans="1:11" x14ac:dyDescent="0.25">
      <c r="A52" s="16" t="s">
        <v>89</v>
      </c>
      <c r="B52" s="12" t="s">
        <v>90</v>
      </c>
      <c r="C52" s="32"/>
      <c r="D52" s="32"/>
      <c r="E52" s="13"/>
      <c r="F52" s="14"/>
      <c r="G52" s="32"/>
      <c r="H52" s="32"/>
      <c r="I52" s="32"/>
      <c r="J52" s="14"/>
      <c r="K52" s="14"/>
    </row>
    <row r="53" spans="1:11" x14ac:dyDescent="0.25">
      <c r="A53" s="16" t="s">
        <v>91</v>
      </c>
      <c r="B53" s="12" t="s">
        <v>92</v>
      </c>
      <c r="C53" s="32"/>
      <c r="D53" s="32"/>
      <c r="E53" s="13"/>
      <c r="F53" s="14"/>
      <c r="G53" s="32"/>
      <c r="H53" s="32"/>
      <c r="I53" s="32"/>
      <c r="J53" s="14"/>
      <c r="K53" s="14"/>
    </row>
    <row r="54" spans="1:11" ht="31.5" outlineLevel="1" x14ac:dyDescent="0.25">
      <c r="A54" s="16" t="s">
        <v>93</v>
      </c>
      <c r="B54" s="12" t="s">
        <v>94</v>
      </c>
      <c r="C54" s="32"/>
      <c r="D54" s="14"/>
      <c r="E54" s="13"/>
      <c r="F54" s="14"/>
      <c r="G54" s="32"/>
      <c r="H54" s="32"/>
      <c r="I54" s="32"/>
      <c r="J54" s="32"/>
      <c r="K54" s="32"/>
    </row>
    <row r="55" spans="1:11" ht="31.5" x14ac:dyDescent="0.25">
      <c r="A55" s="8" t="s">
        <v>95</v>
      </c>
      <c r="B55" s="17" t="s">
        <v>96</v>
      </c>
      <c r="C55" s="33">
        <f>C56</f>
        <v>0</v>
      </c>
      <c r="D55" s="33">
        <f t="shared" ref="D55:H55" si="13">D56</f>
        <v>0</v>
      </c>
      <c r="E55" s="10">
        <f t="shared" si="13"/>
        <v>202372703.31</v>
      </c>
      <c r="F55" s="33"/>
      <c r="G55" s="33"/>
      <c r="H55" s="33"/>
      <c r="I55" s="33"/>
      <c r="J55" s="33"/>
      <c r="K55" s="33"/>
    </row>
    <row r="56" spans="1:11" ht="31.5" outlineLevel="1" x14ac:dyDescent="0.25">
      <c r="A56" s="16" t="s">
        <v>97</v>
      </c>
      <c r="B56" s="12" t="s">
        <v>98</v>
      </c>
      <c r="C56" s="32">
        <f>'006'!C56+'014'!C56+'012'!C56+'005'!C56</f>
        <v>0</v>
      </c>
      <c r="D56" s="14">
        <f>'006'!D56+'014'!D56+'012'!D56+'005'!D56</f>
        <v>0</v>
      </c>
      <c r="E56" s="13">
        <v>202372703.31</v>
      </c>
      <c r="F56" s="14"/>
      <c r="G56" s="32"/>
      <c r="H56" s="32"/>
      <c r="I56" s="32"/>
      <c r="J56" s="14"/>
      <c r="K56" s="32"/>
    </row>
    <row r="57" spans="1:11" ht="27.75" customHeight="1" x14ac:dyDescent="0.25">
      <c r="A57" s="113" t="s">
        <v>99</v>
      </c>
      <c r="B57" s="114"/>
      <c r="C57" s="39">
        <f t="shared" ref="C57:H57" si="14">C8+C17+C19+C23+C29+C36+C42+C45+C50+C55+C34</f>
        <v>0</v>
      </c>
      <c r="D57" s="39">
        <f t="shared" si="14"/>
        <v>0</v>
      </c>
      <c r="E57" s="23">
        <f t="shared" si="14"/>
        <v>263526678.22</v>
      </c>
      <c r="F57" s="39"/>
      <c r="G57" s="39"/>
      <c r="H57" s="39"/>
      <c r="I57" s="39"/>
      <c r="J57" s="39"/>
      <c r="K57" s="39"/>
    </row>
    <row r="58" spans="1:11" ht="12.75" customHeight="1" x14ac:dyDescent="0.25">
      <c r="A58" s="2"/>
      <c r="B58" s="24"/>
      <c r="C58" s="25"/>
      <c r="D58" s="25"/>
      <c r="E58" s="153"/>
      <c r="F58" s="25"/>
      <c r="G58" s="25"/>
      <c r="H58" s="25"/>
      <c r="I58" s="26"/>
      <c r="J58" s="2"/>
      <c r="K58" s="2"/>
    </row>
    <row r="59" spans="1:11" x14ac:dyDescent="0.25">
      <c r="C59" s="28"/>
      <c r="D59" s="29"/>
      <c r="E59" s="154"/>
      <c r="F59" s="28"/>
      <c r="G59" s="28"/>
      <c r="H59" s="28"/>
      <c r="I59" s="30"/>
      <c r="J59" s="28"/>
      <c r="K59" s="28"/>
    </row>
    <row r="60" spans="1:11" x14ac:dyDescent="0.25">
      <c r="C60" s="28"/>
      <c r="D60" s="28"/>
      <c r="E60" s="154"/>
      <c r="F60" s="28"/>
      <c r="G60" s="28"/>
      <c r="H60" s="28"/>
      <c r="I60" s="28"/>
      <c r="J60" s="28"/>
      <c r="K60" s="28"/>
    </row>
    <row r="61" spans="1:11" x14ac:dyDescent="0.25">
      <c r="C61" s="28"/>
      <c r="D61" s="28"/>
      <c r="E61" s="154"/>
      <c r="F61" s="28"/>
      <c r="G61" s="28"/>
      <c r="H61" s="28"/>
      <c r="I61" s="28"/>
      <c r="J61" s="28"/>
      <c r="K61" s="28"/>
    </row>
    <row r="62" spans="1:11" x14ac:dyDescent="0.25">
      <c r="C62" s="28"/>
      <c r="D62" s="28"/>
      <c r="E62" s="154"/>
      <c r="F62" s="28"/>
      <c r="G62" s="28"/>
      <c r="H62" s="28"/>
      <c r="I62" s="30"/>
      <c r="J62" s="28"/>
      <c r="K62" s="28"/>
    </row>
    <row r="63" spans="1:11" x14ac:dyDescent="0.25">
      <c r="C63" s="28"/>
      <c r="D63" s="28"/>
      <c r="E63" s="154"/>
      <c r="F63" s="28"/>
      <c r="G63" s="28"/>
      <c r="H63" s="28"/>
      <c r="I63" s="30"/>
      <c r="J63" s="28"/>
      <c r="K63" s="28"/>
    </row>
  </sheetData>
  <mergeCells count="16">
    <mergeCell ref="G6:G7"/>
    <mergeCell ref="H6:H7"/>
    <mergeCell ref="I6:I7"/>
    <mergeCell ref="J6:J7"/>
    <mergeCell ref="K6:K7"/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</mergeCells>
  <pageMargins left="0.59027779102325439" right="0.59027779102325439" top="0.59027779102325439" bottom="0.59027779102325439" header="0.39375001192092896" footer="0.39375001192092896"/>
  <pageSetup paperSize="9" scale="45" fitToHeight="200" orientation="portrait" errors="blank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68"/>
  <sheetViews>
    <sheetView showGridLines="0" topLeftCell="A3" zoomScale="90" zoomScaleNormal="90" workbookViewId="0">
      <selection activeCell="G6" sqref="G6:G7"/>
    </sheetView>
  </sheetViews>
  <sheetFormatPr defaultRowHeight="15" outlineLevelRow="1" x14ac:dyDescent="0.25"/>
  <cols>
    <col min="1" max="1" width="56.140625" style="45" customWidth="1"/>
    <col min="2" max="2" width="7.7109375" style="73" customWidth="1"/>
    <col min="3" max="3" width="16.85546875" style="45" customWidth="1"/>
    <col min="4" max="4" width="20.5703125" style="45" customWidth="1"/>
    <col min="5" max="5" width="18" style="169" customWidth="1"/>
    <col min="6" max="6" width="18.7109375" style="45" customWidth="1"/>
    <col min="7" max="8" width="16.7109375" style="45" customWidth="1"/>
    <col min="9" max="9" width="13.42578125" style="74" customWidth="1"/>
    <col min="10" max="11" width="18" style="45" bestFit="1" customWidth="1"/>
    <col min="12" max="245" width="9.140625" style="45"/>
    <col min="246" max="246" width="56.140625" style="45" customWidth="1"/>
    <col min="247" max="247" width="7.7109375" style="45" customWidth="1"/>
    <col min="248" max="251" width="0" style="45" hidden="1" customWidth="1"/>
    <col min="252" max="252" width="16.85546875" style="45" customWidth="1"/>
    <col min="253" max="253" width="20.5703125" style="45" customWidth="1"/>
    <col min="254" max="254" width="18" style="45" customWidth="1"/>
    <col min="255" max="261" width="0" style="45" hidden="1" customWidth="1"/>
    <col min="262" max="262" width="18.7109375" style="45" customWidth="1"/>
    <col min="263" max="264" width="16.7109375" style="45" customWidth="1"/>
    <col min="265" max="265" width="13.42578125" style="45" customWidth="1"/>
    <col min="266" max="267" width="18" style="45" bestFit="1" customWidth="1"/>
    <col min="268" max="501" width="9.140625" style="45"/>
    <col min="502" max="502" width="56.140625" style="45" customWidth="1"/>
    <col min="503" max="503" width="7.7109375" style="45" customWidth="1"/>
    <col min="504" max="507" width="0" style="45" hidden="1" customWidth="1"/>
    <col min="508" max="508" width="16.85546875" style="45" customWidth="1"/>
    <col min="509" max="509" width="20.5703125" style="45" customWidth="1"/>
    <col min="510" max="510" width="18" style="45" customWidth="1"/>
    <col min="511" max="517" width="0" style="45" hidden="1" customWidth="1"/>
    <col min="518" max="518" width="18.7109375" style="45" customWidth="1"/>
    <col min="519" max="520" width="16.7109375" style="45" customWidth="1"/>
    <col min="521" max="521" width="13.42578125" style="45" customWidth="1"/>
    <col min="522" max="523" width="18" style="45" bestFit="1" customWidth="1"/>
    <col min="524" max="757" width="9.140625" style="45"/>
    <col min="758" max="758" width="56.140625" style="45" customWidth="1"/>
    <col min="759" max="759" width="7.7109375" style="45" customWidth="1"/>
    <col min="760" max="763" width="0" style="45" hidden="1" customWidth="1"/>
    <col min="764" max="764" width="16.85546875" style="45" customWidth="1"/>
    <col min="765" max="765" width="20.5703125" style="45" customWidth="1"/>
    <col min="766" max="766" width="18" style="45" customWidth="1"/>
    <col min="767" max="773" width="0" style="45" hidden="1" customWidth="1"/>
    <col min="774" max="774" width="18.7109375" style="45" customWidth="1"/>
    <col min="775" max="776" width="16.7109375" style="45" customWidth="1"/>
    <col min="777" max="777" width="13.42578125" style="45" customWidth="1"/>
    <col min="778" max="779" width="18" style="45" bestFit="1" customWidth="1"/>
    <col min="780" max="1013" width="9.140625" style="45"/>
    <col min="1014" max="1014" width="56.140625" style="45" customWidth="1"/>
    <col min="1015" max="1015" width="7.7109375" style="45" customWidth="1"/>
    <col min="1016" max="1019" width="0" style="45" hidden="1" customWidth="1"/>
    <col min="1020" max="1020" width="16.85546875" style="45" customWidth="1"/>
    <col min="1021" max="1021" width="20.5703125" style="45" customWidth="1"/>
    <col min="1022" max="1022" width="18" style="45" customWidth="1"/>
    <col min="1023" max="1029" width="0" style="45" hidden="1" customWidth="1"/>
    <col min="1030" max="1030" width="18.7109375" style="45" customWidth="1"/>
    <col min="1031" max="1032" width="16.7109375" style="45" customWidth="1"/>
    <col min="1033" max="1033" width="13.42578125" style="45" customWidth="1"/>
    <col min="1034" max="1035" width="18" style="45" bestFit="1" customWidth="1"/>
    <col min="1036" max="1269" width="9.140625" style="45"/>
    <col min="1270" max="1270" width="56.140625" style="45" customWidth="1"/>
    <col min="1271" max="1271" width="7.7109375" style="45" customWidth="1"/>
    <col min="1272" max="1275" width="0" style="45" hidden="1" customWidth="1"/>
    <col min="1276" max="1276" width="16.85546875" style="45" customWidth="1"/>
    <col min="1277" max="1277" width="20.5703125" style="45" customWidth="1"/>
    <col min="1278" max="1278" width="18" style="45" customWidth="1"/>
    <col min="1279" max="1285" width="0" style="45" hidden="1" customWidth="1"/>
    <col min="1286" max="1286" width="18.7109375" style="45" customWidth="1"/>
    <col min="1287" max="1288" width="16.7109375" style="45" customWidth="1"/>
    <col min="1289" max="1289" width="13.42578125" style="45" customWidth="1"/>
    <col min="1290" max="1291" width="18" style="45" bestFit="1" customWidth="1"/>
    <col min="1292" max="1525" width="9.140625" style="45"/>
    <col min="1526" max="1526" width="56.140625" style="45" customWidth="1"/>
    <col min="1527" max="1527" width="7.7109375" style="45" customWidth="1"/>
    <col min="1528" max="1531" width="0" style="45" hidden="1" customWidth="1"/>
    <col min="1532" max="1532" width="16.85546875" style="45" customWidth="1"/>
    <col min="1533" max="1533" width="20.5703125" style="45" customWidth="1"/>
    <col min="1534" max="1534" width="18" style="45" customWidth="1"/>
    <col min="1535" max="1541" width="0" style="45" hidden="1" customWidth="1"/>
    <col min="1542" max="1542" width="18.7109375" style="45" customWidth="1"/>
    <col min="1543" max="1544" width="16.7109375" style="45" customWidth="1"/>
    <col min="1545" max="1545" width="13.42578125" style="45" customWidth="1"/>
    <col min="1546" max="1547" width="18" style="45" bestFit="1" customWidth="1"/>
    <col min="1548" max="1781" width="9.140625" style="45"/>
    <col min="1782" max="1782" width="56.140625" style="45" customWidth="1"/>
    <col min="1783" max="1783" width="7.7109375" style="45" customWidth="1"/>
    <col min="1784" max="1787" width="0" style="45" hidden="1" customWidth="1"/>
    <col min="1788" max="1788" width="16.85546875" style="45" customWidth="1"/>
    <col min="1789" max="1789" width="20.5703125" style="45" customWidth="1"/>
    <col min="1790" max="1790" width="18" style="45" customWidth="1"/>
    <col min="1791" max="1797" width="0" style="45" hidden="1" customWidth="1"/>
    <col min="1798" max="1798" width="18.7109375" style="45" customWidth="1"/>
    <col min="1799" max="1800" width="16.7109375" style="45" customWidth="1"/>
    <col min="1801" max="1801" width="13.42578125" style="45" customWidth="1"/>
    <col min="1802" max="1803" width="18" style="45" bestFit="1" customWidth="1"/>
    <col min="1804" max="2037" width="9.140625" style="45"/>
    <col min="2038" max="2038" width="56.140625" style="45" customWidth="1"/>
    <col min="2039" max="2039" width="7.7109375" style="45" customWidth="1"/>
    <col min="2040" max="2043" width="0" style="45" hidden="1" customWidth="1"/>
    <col min="2044" max="2044" width="16.85546875" style="45" customWidth="1"/>
    <col min="2045" max="2045" width="20.5703125" style="45" customWidth="1"/>
    <col min="2046" max="2046" width="18" style="45" customWidth="1"/>
    <col min="2047" max="2053" width="0" style="45" hidden="1" customWidth="1"/>
    <col min="2054" max="2054" width="18.7109375" style="45" customWidth="1"/>
    <col min="2055" max="2056" width="16.7109375" style="45" customWidth="1"/>
    <col min="2057" max="2057" width="13.42578125" style="45" customWidth="1"/>
    <col min="2058" max="2059" width="18" style="45" bestFit="1" customWidth="1"/>
    <col min="2060" max="2293" width="9.140625" style="45"/>
    <col min="2294" max="2294" width="56.140625" style="45" customWidth="1"/>
    <col min="2295" max="2295" width="7.7109375" style="45" customWidth="1"/>
    <col min="2296" max="2299" width="0" style="45" hidden="1" customWidth="1"/>
    <col min="2300" max="2300" width="16.85546875" style="45" customWidth="1"/>
    <col min="2301" max="2301" width="20.5703125" style="45" customWidth="1"/>
    <col min="2302" max="2302" width="18" style="45" customWidth="1"/>
    <col min="2303" max="2309" width="0" style="45" hidden="1" customWidth="1"/>
    <col min="2310" max="2310" width="18.7109375" style="45" customWidth="1"/>
    <col min="2311" max="2312" width="16.7109375" style="45" customWidth="1"/>
    <col min="2313" max="2313" width="13.42578125" style="45" customWidth="1"/>
    <col min="2314" max="2315" width="18" style="45" bestFit="1" customWidth="1"/>
    <col min="2316" max="2549" width="9.140625" style="45"/>
    <col min="2550" max="2550" width="56.140625" style="45" customWidth="1"/>
    <col min="2551" max="2551" width="7.7109375" style="45" customWidth="1"/>
    <col min="2552" max="2555" width="0" style="45" hidden="1" customWidth="1"/>
    <col min="2556" max="2556" width="16.85546875" style="45" customWidth="1"/>
    <col min="2557" max="2557" width="20.5703125" style="45" customWidth="1"/>
    <col min="2558" max="2558" width="18" style="45" customWidth="1"/>
    <col min="2559" max="2565" width="0" style="45" hidden="1" customWidth="1"/>
    <col min="2566" max="2566" width="18.7109375" style="45" customWidth="1"/>
    <col min="2567" max="2568" width="16.7109375" style="45" customWidth="1"/>
    <col min="2569" max="2569" width="13.42578125" style="45" customWidth="1"/>
    <col min="2570" max="2571" width="18" style="45" bestFit="1" customWidth="1"/>
    <col min="2572" max="2805" width="9.140625" style="45"/>
    <col min="2806" max="2806" width="56.140625" style="45" customWidth="1"/>
    <col min="2807" max="2807" width="7.7109375" style="45" customWidth="1"/>
    <col min="2808" max="2811" width="0" style="45" hidden="1" customWidth="1"/>
    <col min="2812" max="2812" width="16.85546875" style="45" customWidth="1"/>
    <col min="2813" max="2813" width="20.5703125" style="45" customWidth="1"/>
    <col min="2814" max="2814" width="18" style="45" customWidth="1"/>
    <col min="2815" max="2821" width="0" style="45" hidden="1" customWidth="1"/>
    <col min="2822" max="2822" width="18.7109375" style="45" customWidth="1"/>
    <col min="2823" max="2824" width="16.7109375" style="45" customWidth="1"/>
    <col min="2825" max="2825" width="13.42578125" style="45" customWidth="1"/>
    <col min="2826" max="2827" width="18" style="45" bestFit="1" customWidth="1"/>
    <col min="2828" max="3061" width="9.140625" style="45"/>
    <col min="3062" max="3062" width="56.140625" style="45" customWidth="1"/>
    <col min="3063" max="3063" width="7.7109375" style="45" customWidth="1"/>
    <col min="3064" max="3067" width="0" style="45" hidden="1" customWidth="1"/>
    <col min="3068" max="3068" width="16.85546875" style="45" customWidth="1"/>
    <col min="3069" max="3069" width="20.5703125" style="45" customWidth="1"/>
    <col min="3070" max="3070" width="18" style="45" customWidth="1"/>
    <col min="3071" max="3077" width="0" style="45" hidden="1" customWidth="1"/>
    <col min="3078" max="3078" width="18.7109375" style="45" customWidth="1"/>
    <col min="3079" max="3080" width="16.7109375" style="45" customWidth="1"/>
    <col min="3081" max="3081" width="13.42578125" style="45" customWidth="1"/>
    <col min="3082" max="3083" width="18" style="45" bestFit="1" customWidth="1"/>
    <col min="3084" max="3317" width="9.140625" style="45"/>
    <col min="3318" max="3318" width="56.140625" style="45" customWidth="1"/>
    <col min="3319" max="3319" width="7.7109375" style="45" customWidth="1"/>
    <col min="3320" max="3323" width="0" style="45" hidden="1" customWidth="1"/>
    <col min="3324" max="3324" width="16.85546875" style="45" customWidth="1"/>
    <col min="3325" max="3325" width="20.5703125" style="45" customWidth="1"/>
    <col min="3326" max="3326" width="18" style="45" customWidth="1"/>
    <col min="3327" max="3333" width="0" style="45" hidden="1" customWidth="1"/>
    <col min="3334" max="3334" width="18.7109375" style="45" customWidth="1"/>
    <col min="3335" max="3336" width="16.7109375" style="45" customWidth="1"/>
    <col min="3337" max="3337" width="13.42578125" style="45" customWidth="1"/>
    <col min="3338" max="3339" width="18" style="45" bestFit="1" customWidth="1"/>
    <col min="3340" max="3573" width="9.140625" style="45"/>
    <col min="3574" max="3574" width="56.140625" style="45" customWidth="1"/>
    <col min="3575" max="3575" width="7.7109375" style="45" customWidth="1"/>
    <col min="3576" max="3579" width="0" style="45" hidden="1" customWidth="1"/>
    <col min="3580" max="3580" width="16.85546875" style="45" customWidth="1"/>
    <col min="3581" max="3581" width="20.5703125" style="45" customWidth="1"/>
    <col min="3582" max="3582" width="18" style="45" customWidth="1"/>
    <col min="3583" max="3589" width="0" style="45" hidden="1" customWidth="1"/>
    <col min="3590" max="3590" width="18.7109375" style="45" customWidth="1"/>
    <col min="3591" max="3592" width="16.7109375" style="45" customWidth="1"/>
    <col min="3593" max="3593" width="13.42578125" style="45" customWidth="1"/>
    <col min="3594" max="3595" width="18" style="45" bestFit="1" customWidth="1"/>
    <col min="3596" max="3829" width="9.140625" style="45"/>
    <col min="3830" max="3830" width="56.140625" style="45" customWidth="1"/>
    <col min="3831" max="3831" width="7.7109375" style="45" customWidth="1"/>
    <col min="3832" max="3835" width="0" style="45" hidden="1" customWidth="1"/>
    <col min="3836" max="3836" width="16.85546875" style="45" customWidth="1"/>
    <col min="3837" max="3837" width="20.5703125" style="45" customWidth="1"/>
    <col min="3838" max="3838" width="18" style="45" customWidth="1"/>
    <col min="3839" max="3845" width="0" style="45" hidden="1" customWidth="1"/>
    <col min="3846" max="3846" width="18.7109375" style="45" customWidth="1"/>
    <col min="3847" max="3848" width="16.7109375" style="45" customWidth="1"/>
    <col min="3849" max="3849" width="13.42578125" style="45" customWidth="1"/>
    <col min="3850" max="3851" width="18" style="45" bestFit="1" customWidth="1"/>
    <col min="3852" max="4085" width="9.140625" style="45"/>
    <col min="4086" max="4086" width="56.140625" style="45" customWidth="1"/>
    <col min="4087" max="4087" width="7.7109375" style="45" customWidth="1"/>
    <col min="4088" max="4091" width="0" style="45" hidden="1" customWidth="1"/>
    <col min="4092" max="4092" width="16.85546875" style="45" customWidth="1"/>
    <col min="4093" max="4093" width="20.5703125" style="45" customWidth="1"/>
    <col min="4094" max="4094" width="18" style="45" customWidth="1"/>
    <col min="4095" max="4101" width="0" style="45" hidden="1" customWidth="1"/>
    <col min="4102" max="4102" width="18.7109375" style="45" customWidth="1"/>
    <col min="4103" max="4104" width="16.7109375" style="45" customWidth="1"/>
    <col min="4105" max="4105" width="13.42578125" style="45" customWidth="1"/>
    <col min="4106" max="4107" width="18" style="45" bestFit="1" customWidth="1"/>
    <col min="4108" max="4341" width="9.140625" style="45"/>
    <col min="4342" max="4342" width="56.140625" style="45" customWidth="1"/>
    <col min="4343" max="4343" width="7.7109375" style="45" customWidth="1"/>
    <col min="4344" max="4347" width="0" style="45" hidden="1" customWidth="1"/>
    <col min="4348" max="4348" width="16.85546875" style="45" customWidth="1"/>
    <col min="4349" max="4349" width="20.5703125" style="45" customWidth="1"/>
    <col min="4350" max="4350" width="18" style="45" customWidth="1"/>
    <col min="4351" max="4357" width="0" style="45" hidden="1" customWidth="1"/>
    <col min="4358" max="4358" width="18.7109375" style="45" customWidth="1"/>
    <col min="4359" max="4360" width="16.7109375" style="45" customWidth="1"/>
    <col min="4361" max="4361" width="13.42578125" style="45" customWidth="1"/>
    <col min="4362" max="4363" width="18" style="45" bestFit="1" customWidth="1"/>
    <col min="4364" max="4597" width="9.140625" style="45"/>
    <col min="4598" max="4598" width="56.140625" style="45" customWidth="1"/>
    <col min="4599" max="4599" width="7.7109375" style="45" customWidth="1"/>
    <col min="4600" max="4603" width="0" style="45" hidden="1" customWidth="1"/>
    <col min="4604" max="4604" width="16.85546875" style="45" customWidth="1"/>
    <col min="4605" max="4605" width="20.5703125" style="45" customWidth="1"/>
    <col min="4606" max="4606" width="18" style="45" customWidth="1"/>
    <col min="4607" max="4613" width="0" style="45" hidden="1" customWidth="1"/>
    <col min="4614" max="4614" width="18.7109375" style="45" customWidth="1"/>
    <col min="4615" max="4616" width="16.7109375" style="45" customWidth="1"/>
    <col min="4617" max="4617" width="13.42578125" style="45" customWidth="1"/>
    <col min="4618" max="4619" width="18" style="45" bestFit="1" customWidth="1"/>
    <col min="4620" max="4853" width="9.140625" style="45"/>
    <col min="4854" max="4854" width="56.140625" style="45" customWidth="1"/>
    <col min="4855" max="4855" width="7.7109375" style="45" customWidth="1"/>
    <col min="4856" max="4859" width="0" style="45" hidden="1" customWidth="1"/>
    <col min="4860" max="4860" width="16.85546875" style="45" customWidth="1"/>
    <col min="4861" max="4861" width="20.5703125" style="45" customWidth="1"/>
    <col min="4862" max="4862" width="18" style="45" customWidth="1"/>
    <col min="4863" max="4869" width="0" style="45" hidden="1" customWidth="1"/>
    <col min="4870" max="4870" width="18.7109375" style="45" customWidth="1"/>
    <col min="4871" max="4872" width="16.7109375" style="45" customWidth="1"/>
    <col min="4873" max="4873" width="13.42578125" style="45" customWidth="1"/>
    <col min="4874" max="4875" width="18" style="45" bestFit="1" customWidth="1"/>
    <col min="4876" max="5109" width="9.140625" style="45"/>
    <col min="5110" max="5110" width="56.140625" style="45" customWidth="1"/>
    <col min="5111" max="5111" width="7.7109375" style="45" customWidth="1"/>
    <col min="5112" max="5115" width="0" style="45" hidden="1" customWidth="1"/>
    <col min="5116" max="5116" width="16.85546875" style="45" customWidth="1"/>
    <col min="5117" max="5117" width="20.5703125" style="45" customWidth="1"/>
    <col min="5118" max="5118" width="18" style="45" customWidth="1"/>
    <col min="5119" max="5125" width="0" style="45" hidden="1" customWidth="1"/>
    <col min="5126" max="5126" width="18.7109375" style="45" customWidth="1"/>
    <col min="5127" max="5128" width="16.7109375" style="45" customWidth="1"/>
    <col min="5129" max="5129" width="13.42578125" style="45" customWidth="1"/>
    <col min="5130" max="5131" width="18" style="45" bestFit="1" customWidth="1"/>
    <col min="5132" max="5365" width="9.140625" style="45"/>
    <col min="5366" max="5366" width="56.140625" style="45" customWidth="1"/>
    <col min="5367" max="5367" width="7.7109375" style="45" customWidth="1"/>
    <col min="5368" max="5371" width="0" style="45" hidden="1" customWidth="1"/>
    <col min="5372" max="5372" width="16.85546875" style="45" customWidth="1"/>
    <col min="5373" max="5373" width="20.5703125" style="45" customWidth="1"/>
    <col min="5374" max="5374" width="18" style="45" customWidth="1"/>
    <col min="5375" max="5381" width="0" style="45" hidden="1" customWidth="1"/>
    <col min="5382" max="5382" width="18.7109375" style="45" customWidth="1"/>
    <col min="5383" max="5384" width="16.7109375" style="45" customWidth="1"/>
    <col min="5385" max="5385" width="13.42578125" style="45" customWidth="1"/>
    <col min="5386" max="5387" width="18" style="45" bestFit="1" customWidth="1"/>
    <col min="5388" max="5621" width="9.140625" style="45"/>
    <col min="5622" max="5622" width="56.140625" style="45" customWidth="1"/>
    <col min="5623" max="5623" width="7.7109375" style="45" customWidth="1"/>
    <col min="5624" max="5627" width="0" style="45" hidden="1" customWidth="1"/>
    <col min="5628" max="5628" width="16.85546875" style="45" customWidth="1"/>
    <col min="5629" max="5629" width="20.5703125" style="45" customWidth="1"/>
    <col min="5630" max="5630" width="18" style="45" customWidth="1"/>
    <col min="5631" max="5637" width="0" style="45" hidden="1" customWidth="1"/>
    <col min="5638" max="5638" width="18.7109375" style="45" customWidth="1"/>
    <col min="5639" max="5640" width="16.7109375" style="45" customWidth="1"/>
    <col min="5641" max="5641" width="13.42578125" style="45" customWidth="1"/>
    <col min="5642" max="5643" width="18" style="45" bestFit="1" customWidth="1"/>
    <col min="5644" max="5877" width="9.140625" style="45"/>
    <col min="5878" max="5878" width="56.140625" style="45" customWidth="1"/>
    <col min="5879" max="5879" width="7.7109375" style="45" customWidth="1"/>
    <col min="5880" max="5883" width="0" style="45" hidden="1" customWidth="1"/>
    <col min="5884" max="5884" width="16.85546875" style="45" customWidth="1"/>
    <col min="5885" max="5885" width="20.5703125" style="45" customWidth="1"/>
    <col min="5886" max="5886" width="18" style="45" customWidth="1"/>
    <col min="5887" max="5893" width="0" style="45" hidden="1" customWidth="1"/>
    <col min="5894" max="5894" width="18.7109375" style="45" customWidth="1"/>
    <col min="5895" max="5896" width="16.7109375" style="45" customWidth="1"/>
    <col min="5897" max="5897" width="13.42578125" style="45" customWidth="1"/>
    <col min="5898" max="5899" width="18" style="45" bestFit="1" customWidth="1"/>
    <col min="5900" max="6133" width="9.140625" style="45"/>
    <col min="6134" max="6134" width="56.140625" style="45" customWidth="1"/>
    <col min="6135" max="6135" width="7.7109375" style="45" customWidth="1"/>
    <col min="6136" max="6139" width="0" style="45" hidden="1" customWidth="1"/>
    <col min="6140" max="6140" width="16.85546875" style="45" customWidth="1"/>
    <col min="6141" max="6141" width="20.5703125" style="45" customWidth="1"/>
    <col min="6142" max="6142" width="18" style="45" customWidth="1"/>
    <col min="6143" max="6149" width="0" style="45" hidden="1" customWidth="1"/>
    <col min="6150" max="6150" width="18.7109375" style="45" customWidth="1"/>
    <col min="6151" max="6152" width="16.7109375" style="45" customWidth="1"/>
    <col min="6153" max="6153" width="13.42578125" style="45" customWidth="1"/>
    <col min="6154" max="6155" width="18" style="45" bestFit="1" customWidth="1"/>
    <col min="6156" max="6389" width="9.140625" style="45"/>
    <col min="6390" max="6390" width="56.140625" style="45" customWidth="1"/>
    <col min="6391" max="6391" width="7.7109375" style="45" customWidth="1"/>
    <col min="6392" max="6395" width="0" style="45" hidden="1" customWidth="1"/>
    <col min="6396" max="6396" width="16.85546875" style="45" customWidth="1"/>
    <col min="6397" max="6397" width="20.5703125" style="45" customWidth="1"/>
    <col min="6398" max="6398" width="18" style="45" customWidth="1"/>
    <col min="6399" max="6405" width="0" style="45" hidden="1" customWidth="1"/>
    <col min="6406" max="6406" width="18.7109375" style="45" customWidth="1"/>
    <col min="6407" max="6408" width="16.7109375" style="45" customWidth="1"/>
    <col min="6409" max="6409" width="13.42578125" style="45" customWidth="1"/>
    <col min="6410" max="6411" width="18" style="45" bestFit="1" customWidth="1"/>
    <col min="6412" max="6645" width="9.140625" style="45"/>
    <col min="6646" max="6646" width="56.140625" style="45" customWidth="1"/>
    <col min="6647" max="6647" width="7.7109375" style="45" customWidth="1"/>
    <col min="6648" max="6651" width="0" style="45" hidden="1" customWidth="1"/>
    <col min="6652" max="6652" width="16.85546875" style="45" customWidth="1"/>
    <col min="6653" max="6653" width="20.5703125" style="45" customWidth="1"/>
    <col min="6654" max="6654" width="18" style="45" customWidth="1"/>
    <col min="6655" max="6661" width="0" style="45" hidden="1" customWidth="1"/>
    <col min="6662" max="6662" width="18.7109375" style="45" customWidth="1"/>
    <col min="6663" max="6664" width="16.7109375" style="45" customWidth="1"/>
    <col min="6665" max="6665" width="13.42578125" style="45" customWidth="1"/>
    <col min="6666" max="6667" width="18" style="45" bestFit="1" customWidth="1"/>
    <col min="6668" max="6901" width="9.140625" style="45"/>
    <col min="6902" max="6902" width="56.140625" style="45" customWidth="1"/>
    <col min="6903" max="6903" width="7.7109375" style="45" customWidth="1"/>
    <col min="6904" max="6907" width="0" style="45" hidden="1" customWidth="1"/>
    <col min="6908" max="6908" width="16.85546875" style="45" customWidth="1"/>
    <col min="6909" max="6909" width="20.5703125" style="45" customWidth="1"/>
    <col min="6910" max="6910" width="18" style="45" customWidth="1"/>
    <col min="6911" max="6917" width="0" style="45" hidden="1" customWidth="1"/>
    <col min="6918" max="6918" width="18.7109375" style="45" customWidth="1"/>
    <col min="6919" max="6920" width="16.7109375" style="45" customWidth="1"/>
    <col min="6921" max="6921" width="13.42578125" style="45" customWidth="1"/>
    <col min="6922" max="6923" width="18" style="45" bestFit="1" customWidth="1"/>
    <col min="6924" max="7157" width="9.140625" style="45"/>
    <col min="7158" max="7158" width="56.140625" style="45" customWidth="1"/>
    <col min="7159" max="7159" width="7.7109375" style="45" customWidth="1"/>
    <col min="7160" max="7163" width="0" style="45" hidden="1" customWidth="1"/>
    <col min="7164" max="7164" width="16.85546875" style="45" customWidth="1"/>
    <col min="7165" max="7165" width="20.5703125" style="45" customWidth="1"/>
    <col min="7166" max="7166" width="18" style="45" customWidth="1"/>
    <col min="7167" max="7173" width="0" style="45" hidden="1" customWidth="1"/>
    <col min="7174" max="7174" width="18.7109375" style="45" customWidth="1"/>
    <col min="7175" max="7176" width="16.7109375" style="45" customWidth="1"/>
    <col min="7177" max="7177" width="13.42578125" style="45" customWidth="1"/>
    <col min="7178" max="7179" width="18" style="45" bestFit="1" customWidth="1"/>
    <col min="7180" max="7413" width="9.140625" style="45"/>
    <col min="7414" max="7414" width="56.140625" style="45" customWidth="1"/>
    <col min="7415" max="7415" width="7.7109375" style="45" customWidth="1"/>
    <col min="7416" max="7419" width="0" style="45" hidden="1" customWidth="1"/>
    <col min="7420" max="7420" width="16.85546875" style="45" customWidth="1"/>
    <col min="7421" max="7421" width="20.5703125" style="45" customWidth="1"/>
    <col min="7422" max="7422" width="18" style="45" customWidth="1"/>
    <col min="7423" max="7429" width="0" style="45" hidden="1" customWidth="1"/>
    <col min="7430" max="7430" width="18.7109375" style="45" customWidth="1"/>
    <col min="7431" max="7432" width="16.7109375" style="45" customWidth="1"/>
    <col min="7433" max="7433" width="13.42578125" style="45" customWidth="1"/>
    <col min="7434" max="7435" width="18" style="45" bestFit="1" customWidth="1"/>
    <col min="7436" max="7669" width="9.140625" style="45"/>
    <col min="7670" max="7670" width="56.140625" style="45" customWidth="1"/>
    <col min="7671" max="7671" width="7.7109375" style="45" customWidth="1"/>
    <col min="7672" max="7675" width="0" style="45" hidden="1" customWidth="1"/>
    <col min="7676" max="7676" width="16.85546875" style="45" customWidth="1"/>
    <col min="7677" max="7677" width="20.5703125" style="45" customWidth="1"/>
    <col min="7678" max="7678" width="18" style="45" customWidth="1"/>
    <col min="7679" max="7685" width="0" style="45" hidden="1" customWidth="1"/>
    <col min="7686" max="7686" width="18.7109375" style="45" customWidth="1"/>
    <col min="7687" max="7688" width="16.7109375" style="45" customWidth="1"/>
    <col min="7689" max="7689" width="13.42578125" style="45" customWidth="1"/>
    <col min="7690" max="7691" width="18" style="45" bestFit="1" customWidth="1"/>
    <col min="7692" max="7925" width="9.140625" style="45"/>
    <col min="7926" max="7926" width="56.140625" style="45" customWidth="1"/>
    <col min="7927" max="7927" width="7.7109375" style="45" customWidth="1"/>
    <col min="7928" max="7931" width="0" style="45" hidden="1" customWidth="1"/>
    <col min="7932" max="7932" width="16.85546875" style="45" customWidth="1"/>
    <col min="7933" max="7933" width="20.5703125" style="45" customWidth="1"/>
    <col min="7934" max="7934" width="18" style="45" customWidth="1"/>
    <col min="7935" max="7941" width="0" style="45" hidden="1" customWidth="1"/>
    <col min="7942" max="7942" width="18.7109375" style="45" customWidth="1"/>
    <col min="7943" max="7944" width="16.7109375" style="45" customWidth="1"/>
    <col min="7945" max="7945" width="13.42578125" style="45" customWidth="1"/>
    <col min="7946" max="7947" width="18" style="45" bestFit="1" customWidth="1"/>
    <col min="7948" max="8181" width="9.140625" style="45"/>
    <col min="8182" max="8182" width="56.140625" style="45" customWidth="1"/>
    <col min="8183" max="8183" width="7.7109375" style="45" customWidth="1"/>
    <col min="8184" max="8187" width="0" style="45" hidden="1" customWidth="1"/>
    <col min="8188" max="8188" width="16.85546875" style="45" customWidth="1"/>
    <col min="8189" max="8189" width="20.5703125" style="45" customWidth="1"/>
    <col min="8190" max="8190" width="18" style="45" customWidth="1"/>
    <col min="8191" max="8197" width="0" style="45" hidden="1" customWidth="1"/>
    <col min="8198" max="8198" width="18.7109375" style="45" customWidth="1"/>
    <col min="8199" max="8200" width="16.7109375" style="45" customWidth="1"/>
    <col min="8201" max="8201" width="13.42578125" style="45" customWidth="1"/>
    <col min="8202" max="8203" width="18" style="45" bestFit="1" customWidth="1"/>
    <col min="8204" max="8437" width="9.140625" style="45"/>
    <col min="8438" max="8438" width="56.140625" style="45" customWidth="1"/>
    <col min="8439" max="8439" width="7.7109375" style="45" customWidth="1"/>
    <col min="8440" max="8443" width="0" style="45" hidden="1" customWidth="1"/>
    <col min="8444" max="8444" width="16.85546875" style="45" customWidth="1"/>
    <col min="8445" max="8445" width="20.5703125" style="45" customWidth="1"/>
    <col min="8446" max="8446" width="18" style="45" customWidth="1"/>
    <col min="8447" max="8453" width="0" style="45" hidden="1" customWidth="1"/>
    <col min="8454" max="8454" width="18.7109375" style="45" customWidth="1"/>
    <col min="8455" max="8456" width="16.7109375" style="45" customWidth="1"/>
    <col min="8457" max="8457" width="13.42578125" style="45" customWidth="1"/>
    <col min="8458" max="8459" width="18" style="45" bestFit="1" customWidth="1"/>
    <col min="8460" max="8693" width="9.140625" style="45"/>
    <col min="8694" max="8694" width="56.140625" style="45" customWidth="1"/>
    <col min="8695" max="8695" width="7.7109375" style="45" customWidth="1"/>
    <col min="8696" max="8699" width="0" style="45" hidden="1" customWidth="1"/>
    <col min="8700" max="8700" width="16.85546875" style="45" customWidth="1"/>
    <col min="8701" max="8701" width="20.5703125" style="45" customWidth="1"/>
    <col min="8702" max="8702" width="18" style="45" customWidth="1"/>
    <col min="8703" max="8709" width="0" style="45" hidden="1" customWidth="1"/>
    <col min="8710" max="8710" width="18.7109375" style="45" customWidth="1"/>
    <col min="8711" max="8712" width="16.7109375" style="45" customWidth="1"/>
    <col min="8713" max="8713" width="13.42578125" style="45" customWidth="1"/>
    <col min="8714" max="8715" width="18" style="45" bestFit="1" customWidth="1"/>
    <col min="8716" max="8949" width="9.140625" style="45"/>
    <col min="8950" max="8950" width="56.140625" style="45" customWidth="1"/>
    <col min="8951" max="8951" width="7.7109375" style="45" customWidth="1"/>
    <col min="8952" max="8955" width="0" style="45" hidden="1" customWidth="1"/>
    <col min="8956" max="8956" width="16.85546875" style="45" customWidth="1"/>
    <col min="8957" max="8957" width="20.5703125" style="45" customWidth="1"/>
    <col min="8958" max="8958" width="18" style="45" customWidth="1"/>
    <col min="8959" max="8965" width="0" style="45" hidden="1" customWidth="1"/>
    <col min="8966" max="8966" width="18.7109375" style="45" customWidth="1"/>
    <col min="8967" max="8968" width="16.7109375" style="45" customWidth="1"/>
    <col min="8969" max="8969" width="13.42578125" style="45" customWidth="1"/>
    <col min="8970" max="8971" width="18" style="45" bestFit="1" customWidth="1"/>
    <col min="8972" max="9205" width="9.140625" style="45"/>
    <col min="9206" max="9206" width="56.140625" style="45" customWidth="1"/>
    <col min="9207" max="9207" width="7.7109375" style="45" customWidth="1"/>
    <col min="9208" max="9211" width="0" style="45" hidden="1" customWidth="1"/>
    <col min="9212" max="9212" width="16.85546875" style="45" customWidth="1"/>
    <col min="9213" max="9213" width="20.5703125" style="45" customWidth="1"/>
    <col min="9214" max="9214" width="18" style="45" customWidth="1"/>
    <col min="9215" max="9221" width="0" style="45" hidden="1" customWidth="1"/>
    <col min="9222" max="9222" width="18.7109375" style="45" customWidth="1"/>
    <col min="9223" max="9224" width="16.7109375" style="45" customWidth="1"/>
    <col min="9225" max="9225" width="13.42578125" style="45" customWidth="1"/>
    <col min="9226" max="9227" width="18" style="45" bestFit="1" customWidth="1"/>
    <col min="9228" max="9461" width="9.140625" style="45"/>
    <col min="9462" max="9462" width="56.140625" style="45" customWidth="1"/>
    <col min="9463" max="9463" width="7.7109375" style="45" customWidth="1"/>
    <col min="9464" max="9467" width="0" style="45" hidden="1" customWidth="1"/>
    <col min="9468" max="9468" width="16.85546875" style="45" customWidth="1"/>
    <col min="9469" max="9469" width="20.5703125" style="45" customWidth="1"/>
    <col min="9470" max="9470" width="18" style="45" customWidth="1"/>
    <col min="9471" max="9477" width="0" style="45" hidden="1" customWidth="1"/>
    <col min="9478" max="9478" width="18.7109375" style="45" customWidth="1"/>
    <col min="9479" max="9480" width="16.7109375" style="45" customWidth="1"/>
    <col min="9481" max="9481" width="13.42578125" style="45" customWidth="1"/>
    <col min="9482" max="9483" width="18" style="45" bestFit="1" customWidth="1"/>
    <col min="9484" max="9717" width="9.140625" style="45"/>
    <col min="9718" max="9718" width="56.140625" style="45" customWidth="1"/>
    <col min="9719" max="9719" width="7.7109375" style="45" customWidth="1"/>
    <col min="9720" max="9723" width="0" style="45" hidden="1" customWidth="1"/>
    <col min="9724" max="9724" width="16.85546875" style="45" customWidth="1"/>
    <col min="9725" max="9725" width="20.5703125" style="45" customWidth="1"/>
    <col min="9726" max="9726" width="18" style="45" customWidth="1"/>
    <col min="9727" max="9733" width="0" style="45" hidden="1" customWidth="1"/>
    <col min="9734" max="9734" width="18.7109375" style="45" customWidth="1"/>
    <col min="9735" max="9736" width="16.7109375" style="45" customWidth="1"/>
    <col min="9737" max="9737" width="13.42578125" style="45" customWidth="1"/>
    <col min="9738" max="9739" width="18" style="45" bestFit="1" customWidth="1"/>
    <col min="9740" max="9973" width="9.140625" style="45"/>
    <col min="9974" max="9974" width="56.140625" style="45" customWidth="1"/>
    <col min="9975" max="9975" width="7.7109375" style="45" customWidth="1"/>
    <col min="9976" max="9979" width="0" style="45" hidden="1" customWidth="1"/>
    <col min="9980" max="9980" width="16.85546875" style="45" customWidth="1"/>
    <col min="9981" max="9981" width="20.5703125" style="45" customWidth="1"/>
    <col min="9982" max="9982" width="18" style="45" customWidth="1"/>
    <col min="9983" max="9989" width="0" style="45" hidden="1" customWidth="1"/>
    <col min="9990" max="9990" width="18.7109375" style="45" customWidth="1"/>
    <col min="9991" max="9992" width="16.7109375" style="45" customWidth="1"/>
    <col min="9993" max="9993" width="13.42578125" style="45" customWidth="1"/>
    <col min="9994" max="9995" width="18" style="45" bestFit="1" customWidth="1"/>
    <col min="9996" max="10229" width="9.140625" style="45"/>
    <col min="10230" max="10230" width="56.140625" style="45" customWidth="1"/>
    <col min="10231" max="10231" width="7.7109375" style="45" customWidth="1"/>
    <col min="10232" max="10235" width="0" style="45" hidden="1" customWidth="1"/>
    <col min="10236" max="10236" width="16.85546875" style="45" customWidth="1"/>
    <col min="10237" max="10237" width="20.5703125" style="45" customWidth="1"/>
    <col min="10238" max="10238" width="18" style="45" customWidth="1"/>
    <col min="10239" max="10245" width="0" style="45" hidden="1" customWidth="1"/>
    <col min="10246" max="10246" width="18.7109375" style="45" customWidth="1"/>
    <col min="10247" max="10248" width="16.7109375" style="45" customWidth="1"/>
    <col min="10249" max="10249" width="13.42578125" style="45" customWidth="1"/>
    <col min="10250" max="10251" width="18" style="45" bestFit="1" customWidth="1"/>
    <col min="10252" max="10485" width="9.140625" style="45"/>
    <col min="10486" max="10486" width="56.140625" style="45" customWidth="1"/>
    <col min="10487" max="10487" width="7.7109375" style="45" customWidth="1"/>
    <col min="10488" max="10491" width="0" style="45" hidden="1" customWidth="1"/>
    <col min="10492" max="10492" width="16.85546875" style="45" customWidth="1"/>
    <col min="10493" max="10493" width="20.5703125" style="45" customWidth="1"/>
    <col min="10494" max="10494" width="18" style="45" customWidth="1"/>
    <col min="10495" max="10501" width="0" style="45" hidden="1" customWidth="1"/>
    <col min="10502" max="10502" width="18.7109375" style="45" customWidth="1"/>
    <col min="10503" max="10504" width="16.7109375" style="45" customWidth="1"/>
    <col min="10505" max="10505" width="13.42578125" style="45" customWidth="1"/>
    <col min="10506" max="10507" width="18" style="45" bestFit="1" customWidth="1"/>
    <col min="10508" max="10741" width="9.140625" style="45"/>
    <col min="10742" max="10742" width="56.140625" style="45" customWidth="1"/>
    <col min="10743" max="10743" width="7.7109375" style="45" customWidth="1"/>
    <col min="10744" max="10747" width="0" style="45" hidden="1" customWidth="1"/>
    <col min="10748" max="10748" width="16.85546875" style="45" customWidth="1"/>
    <col min="10749" max="10749" width="20.5703125" style="45" customWidth="1"/>
    <col min="10750" max="10750" width="18" style="45" customWidth="1"/>
    <col min="10751" max="10757" width="0" style="45" hidden="1" customWidth="1"/>
    <col min="10758" max="10758" width="18.7109375" style="45" customWidth="1"/>
    <col min="10759" max="10760" width="16.7109375" style="45" customWidth="1"/>
    <col min="10761" max="10761" width="13.42578125" style="45" customWidth="1"/>
    <col min="10762" max="10763" width="18" style="45" bestFit="1" customWidth="1"/>
    <col min="10764" max="10997" width="9.140625" style="45"/>
    <col min="10998" max="10998" width="56.140625" style="45" customWidth="1"/>
    <col min="10999" max="10999" width="7.7109375" style="45" customWidth="1"/>
    <col min="11000" max="11003" width="0" style="45" hidden="1" customWidth="1"/>
    <col min="11004" max="11004" width="16.85546875" style="45" customWidth="1"/>
    <col min="11005" max="11005" width="20.5703125" style="45" customWidth="1"/>
    <col min="11006" max="11006" width="18" style="45" customWidth="1"/>
    <col min="11007" max="11013" width="0" style="45" hidden="1" customWidth="1"/>
    <col min="11014" max="11014" width="18.7109375" style="45" customWidth="1"/>
    <col min="11015" max="11016" width="16.7109375" style="45" customWidth="1"/>
    <col min="11017" max="11017" width="13.42578125" style="45" customWidth="1"/>
    <col min="11018" max="11019" width="18" style="45" bestFit="1" customWidth="1"/>
    <col min="11020" max="11253" width="9.140625" style="45"/>
    <col min="11254" max="11254" width="56.140625" style="45" customWidth="1"/>
    <col min="11255" max="11255" width="7.7109375" style="45" customWidth="1"/>
    <col min="11256" max="11259" width="0" style="45" hidden="1" customWidth="1"/>
    <col min="11260" max="11260" width="16.85546875" style="45" customWidth="1"/>
    <col min="11261" max="11261" width="20.5703125" style="45" customWidth="1"/>
    <col min="11262" max="11262" width="18" style="45" customWidth="1"/>
    <col min="11263" max="11269" width="0" style="45" hidden="1" customWidth="1"/>
    <col min="11270" max="11270" width="18.7109375" style="45" customWidth="1"/>
    <col min="11271" max="11272" width="16.7109375" style="45" customWidth="1"/>
    <col min="11273" max="11273" width="13.42578125" style="45" customWidth="1"/>
    <col min="11274" max="11275" width="18" style="45" bestFit="1" customWidth="1"/>
    <col min="11276" max="11509" width="9.140625" style="45"/>
    <col min="11510" max="11510" width="56.140625" style="45" customWidth="1"/>
    <col min="11511" max="11511" width="7.7109375" style="45" customWidth="1"/>
    <col min="11512" max="11515" width="0" style="45" hidden="1" customWidth="1"/>
    <col min="11516" max="11516" width="16.85546875" style="45" customWidth="1"/>
    <col min="11517" max="11517" width="20.5703125" style="45" customWidth="1"/>
    <col min="11518" max="11518" width="18" style="45" customWidth="1"/>
    <col min="11519" max="11525" width="0" style="45" hidden="1" customWidth="1"/>
    <col min="11526" max="11526" width="18.7109375" style="45" customWidth="1"/>
    <col min="11527" max="11528" width="16.7109375" style="45" customWidth="1"/>
    <col min="11529" max="11529" width="13.42578125" style="45" customWidth="1"/>
    <col min="11530" max="11531" width="18" style="45" bestFit="1" customWidth="1"/>
    <col min="11532" max="11765" width="9.140625" style="45"/>
    <col min="11766" max="11766" width="56.140625" style="45" customWidth="1"/>
    <col min="11767" max="11767" width="7.7109375" style="45" customWidth="1"/>
    <col min="11768" max="11771" width="0" style="45" hidden="1" customWidth="1"/>
    <col min="11772" max="11772" width="16.85546875" style="45" customWidth="1"/>
    <col min="11773" max="11773" width="20.5703125" style="45" customWidth="1"/>
    <col min="11774" max="11774" width="18" style="45" customWidth="1"/>
    <col min="11775" max="11781" width="0" style="45" hidden="1" customWidth="1"/>
    <col min="11782" max="11782" width="18.7109375" style="45" customWidth="1"/>
    <col min="11783" max="11784" width="16.7109375" style="45" customWidth="1"/>
    <col min="11785" max="11785" width="13.42578125" style="45" customWidth="1"/>
    <col min="11786" max="11787" width="18" style="45" bestFit="1" customWidth="1"/>
    <col min="11788" max="12021" width="9.140625" style="45"/>
    <col min="12022" max="12022" width="56.140625" style="45" customWidth="1"/>
    <col min="12023" max="12023" width="7.7109375" style="45" customWidth="1"/>
    <col min="12024" max="12027" width="0" style="45" hidden="1" customWidth="1"/>
    <col min="12028" max="12028" width="16.85546875" style="45" customWidth="1"/>
    <col min="12029" max="12029" width="20.5703125" style="45" customWidth="1"/>
    <col min="12030" max="12030" width="18" style="45" customWidth="1"/>
    <col min="12031" max="12037" width="0" style="45" hidden="1" customWidth="1"/>
    <col min="12038" max="12038" width="18.7109375" style="45" customWidth="1"/>
    <col min="12039" max="12040" width="16.7109375" style="45" customWidth="1"/>
    <col min="12041" max="12041" width="13.42578125" style="45" customWidth="1"/>
    <col min="12042" max="12043" width="18" style="45" bestFit="1" customWidth="1"/>
    <col min="12044" max="12277" width="9.140625" style="45"/>
    <col min="12278" max="12278" width="56.140625" style="45" customWidth="1"/>
    <col min="12279" max="12279" width="7.7109375" style="45" customWidth="1"/>
    <col min="12280" max="12283" width="0" style="45" hidden="1" customWidth="1"/>
    <col min="12284" max="12284" width="16.85546875" style="45" customWidth="1"/>
    <col min="12285" max="12285" width="20.5703125" style="45" customWidth="1"/>
    <col min="12286" max="12286" width="18" style="45" customWidth="1"/>
    <col min="12287" max="12293" width="0" style="45" hidden="1" customWidth="1"/>
    <col min="12294" max="12294" width="18.7109375" style="45" customWidth="1"/>
    <col min="12295" max="12296" width="16.7109375" style="45" customWidth="1"/>
    <col min="12297" max="12297" width="13.42578125" style="45" customWidth="1"/>
    <col min="12298" max="12299" width="18" style="45" bestFit="1" customWidth="1"/>
    <col min="12300" max="12533" width="9.140625" style="45"/>
    <col min="12534" max="12534" width="56.140625" style="45" customWidth="1"/>
    <col min="12535" max="12535" width="7.7109375" style="45" customWidth="1"/>
    <col min="12536" max="12539" width="0" style="45" hidden="1" customWidth="1"/>
    <col min="12540" max="12540" width="16.85546875" style="45" customWidth="1"/>
    <col min="12541" max="12541" width="20.5703125" style="45" customWidth="1"/>
    <col min="12542" max="12542" width="18" style="45" customWidth="1"/>
    <col min="12543" max="12549" width="0" style="45" hidden="1" customWidth="1"/>
    <col min="12550" max="12550" width="18.7109375" style="45" customWidth="1"/>
    <col min="12551" max="12552" width="16.7109375" style="45" customWidth="1"/>
    <col min="12553" max="12553" width="13.42578125" style="45" customWidth="1"/>
    <col min="12554" max="12555" width="18" style="45" bestFit="1" customWidth="1"/>
    <col min="12556" max="12789" width="9.140625" style="45"/>
    <col min="12790" max="12790" width="56.140625" style="45" customWidth="1"/>
    <col min="12791" max="12791" width="7.7109375" style="45" customWidth="1"/>
    <col min="12792" max="12795" width="0" style="45" hidden="1" customWidth="1"/>
    <col min="12796" max="12796" width="16.85546875" style="45" customWidth="1"/>
    <col min="12797" max="12797" width="20.5703125" style="45" customWidth="1"/>
    <col min="12798" max="12798" width="18" style="45" customWidth="1"/>
    <col min="12799" max="12805" width="0" style="45" hidden="1" customWidth="1"/>
    <col min="12806" max="12806" width="18.7109375" style="45" customWidth="1"/>
    <col min="12807" max="12808" width="16.7109375" style="45" customWidth="1"/>
    <col min="12809" max="12809" width="13.42578125" style="45" customWidth="1"/>
    <col min="12810" max="12811" width="18" style="45" bestFit="1" customWidth="1"/>
    <col min="12812" max="13045" width="9.140625" style="45"/>
    <col min="13046" max="13046" width="56.140625" style="45" customWidth="1"/>
    <col min="13047" max="13047" width="7.7109375" style="45" customWidth="1"/>
    <col min="13048" max="13051" width="0" style="45" hidden="1" customWidth="1"/>
    <col min="13052" max="13052" width="16.85546875" style="45" customWidth="1"/>
    <col min="13053" max="13053" width="20.5703125" style="45" customWidth="1"/>
    <col min="13054" max="13054" width="18" style="45" customWidth="1"/>
    <col min="13055" max="13061" width="0" style="45" hidden="1" customWidth="1"/>
    <col min="13062" max="13062" width="18.7109375" style="45" customWidth="1"/>
    <col min="13063" max="13064" width="16.7109375" style="45" customWidth="1"/>
    <col min="13065" max="13065" width="13.42578125" style="45" customWidth="1"/>
    <col min="13066" max="13067" width="18" style="45" bestFit="1" customWidth="1"/>
    <col min="13068" max="13301" width="9.140625" style="45"/>
    <col min="13302" max="13302" width="56.140625" style="45" customWidth="1"/>
    <col min="13303" max="13303" width="7.7109375" style="45" customWidth="1"/>
    <col min="13304" max="13307" width="0" style="45" hidden="1" customWidth="1"/>
    <col min="13308" max="13308" width="16.85546875" style="45" customWidth="1"/>
    <col min="13309" max="13309" width="20.5703125" style="45" customWidth="1"/>
    <col min="13310" max="13310" width="18" style="45" customWidth="1"/>
    <col min="13311" max="13317" width="0" style="45" hidden="1" customWidth="1"/>
    <col min="13318" max="13318" width="18.7109375" style="45" customWidth="1"/>
    <col min="13319" max="13320" width="16.7109375" style="45" customWidth="1"/>
    <col min="13321" max="13321" width="13.42578125" style="45" customWidth="1"/>
    <col min="13322" max="13323" width="18" style="45" bestFit="1" customWidth="1"/>
    <col min="13324" max="13557" width="9.140625" style="45"/>
    <col min="13558" max="13558" width="56.140625" style="45" customWidth="1"/>
    <col min="13559" max="13559" width="7.7109375" style="45" customWidth="1"/>
    <col min="13560" max="13563" width="0" style="45" hidden="1" customWidth="1"/>
    <col min="13564" max="13564" width="16.85546875" style="45" customWidth="1"/>
    <col min="13565" max="13565" width="20.5703125" style="45" customWidth="1"/>
    <col min="13566" max="13566" width="18" style="45" customWidth="1"/>
    <col min="13567" max="13573" width="0" style="45" hidden="1" customWidth="1"/>
    <col min="13574" max="13574" width="18.7109375" style="45" customWidth="1"/>
    <col min="13575" max="13576" width="16.7109375" style="45" customWidth="1"/>
    <col min="13577" max="13577" width="13.42578125" style="45" customWidth="1"/>
    <col min="13578" max="13579" width="18" style="45" bestFit="1" customWidth="1"/>
    <col min="13580" max="13813" width="9.140625" style="45"/>
    <col min="13814" max="13814" width="56.140625" style="45" customWidth="1"/>
    <col min="13815" max="13815" width="7.7109375" style="45" customWidth="1"/>
    <col min="13816" max="13819" width="0" style="45" hidden="1" customWidth="1"/>
    <col min="13820" max="13820" width="16.85546875" style="45" customWidth="1"/>
    <col min="13821" max="13821" width="20.5703125" style="45" customWidth="1"/>
    <col min="13822" max="13822" width="18" style="45" customWidth="1"/>
    <col min="13823" max="13829" width="0" style="45" hidden="1" customWidth="1"/>
    <col min="13830" max="13830" width="18.7109375" style="45" customWidth="1"/>
    <col min="13831" max="13832" width="16.7109375" style="45" customWidth="1"/>
    <col min="13833" max="13833" width="13.42578125" style="45" customWidth="1"/>
    <col min="13834" max="13835" width="18" style="45" bestFit="1" customWidth="1"/>
    <col min="13836" max="14069" width="9.140625" style="45"/>
    <col min="14070" max="14070" width="56.140625" style="45" customWidth="1"/>
    <col min="14071" max="14071" width="7.7109375" style="45" customWidth="1"/>
    <col min="14072" max="14075" width="0" style="45" hidden="1" customWidth="1"/>
    <col min="14076" max="14076" width="16.85546875" style="45" customWidth="1"/>
    <col min="14077" max="14077" width="20.5703125" style="45" customWidth="1"/>
    <col min="14078" max="14078" width="18" style="45" customWidth="1"/>
    <col min="14079" max="14085" width="0" style="45" hidden="1" customWidth="1"/>
    <col min="14086" max="14086" width="18.7109375" style="45" customWidth="1"/>
    <col min="14087" max="14088" width="16.7109375" style="45" customWidth="1"/>
    <col min="14089" max="14089" width="13.42578125" style="45" customWidth="1"/>
    <col min="14090" max="14091" width="18" style="45" bestFit="1" customWidth="1"/>
    <col min="14092" max="14325" width="9.140625" style="45"/>
    <col min="14326" max="14326" width="56.140625" style="45" customWidth="1"/>
    <col min="14327" max="14327" width="7.7109375" style="45" customWidth="1"/>
    <col min="14328" max="14331" width="0" style="45" hidden="1" customWidth="1"/>
    <col min="14332" max="14332" width="16.85546875" style="45" customWidth="1"/>
    <col min="14333" max="14333" width="20.5703125" style="45" customWidth="1"/>
    <col min="14334" max="14334" width="18" style="45" customWidth="1"/>
    <col min="14335" max="14341" width="0" style="45" hidden="1" customWidth="1"/>
    <col min="14342" max="14342" width="18.7109375" style="45" customWidth="1"/>
    <col min="14343" max="14344" width="16.7109375" style="45" customWidth="1"/>
    <col min="14345" max="14345" width="13.42578125" style="45" customWidth="1"/>
    <col min="14346" max="14347" width="18" style="45" bestFit="1" customWidth="1"/>
    <col min="14348" max="14581" width="9.140625" style="45"/>
    <col min="14582" max="14582" width="56.140625" style="45" customWidth="1"/>
    <col min="14583" max="14583" width="7.7109375" style="45" customWidth="1"/>
    <col min="14584" max="14587" width="0" style="45" hidden="1" customWidth="1"/>
    <col min="14588" max="14588" width="16.85546875" style="45" customWidth="1"/>
    <col min="14589" max="14589" width="20.5703125" style="45" customWidth="1"/>
    <col min="14590" max="14590" width="18" style="45" customWidth="1"/>
    <col min="14591" max="14597" width="0" style="45" hidden="1" customWidth="1"/>
    <col min="14598" max="14598" width="18.7109375" style="45" customWidth="1"/>
    <col min="14599" max="14600" width="16.7109375" style="45" customWidth="1"/>
    <col min="14601" max="14601" width="13.42578125" style="45" customWidth="1"/>
    <col min="14602" max="14603" width="18" style="45" bestFit="1" customWidth="1"/>
    <col min="14604" max="14837" width="9.140625" style="45"/>
    <col min="14838" max="14838" width="56.140625" style="45" customWidth="1"/>
    <col min="14839" max="14839" width="7.7109375" style="45" customWidth="1"/>
    <col min="14840" max="14843" width="0" style="45" hidden="1" customWidth="1"/>
    <col min="14844" max="14844" width="16.85546875" style="45" customWidth="1"/>
    <col min="14845" max="14845" width="20.5703125" style="45" customWidth="1"/>
    <col min="14846" max="14846" width="18" style="45" customWidth="1"/>
    <col min="14847" max="14853" width="0" style="45" hidden="1" customWidth="1"/>
    <col min="14854" max="14854" width="18.7109375" style="45" customWidth="1"/>
    <col min="14855" max="14856" width="16.7109375" style="45" customWidth="1"/>
    <col min="14857" max="14857" width="13.42578125" style="45" customWidth="1"/>
    <col min="14858" max="14859" width="18" style="45" bestFit="1" customWidth="1"/>
    <col min="14860" max="15093" width="9.140625" style="45"/>
    <col min="15094" max="15094" width="56.140625" style="45" customWidth="1"/>
    <col min="15095" max="15095" width="7.7109375" style="45" customWidth="1"/>
    <col min="15096" max="15099" width="0" style="45" hidden="1" customWidth="1"/>
    <col min="15100" max="15100" width="16.85546875" style="45" customWidth="1"/>
    <col min="15101" max="15101" width="20.5703125" style="45" customWidth="1"/>
    <col min="15102" max="15102" width="18" style="45" customWidth="1"/>
    <col min="15103" max="15109" width="0" style="45" hidden="1" customWidth="1"/>
    <col min="15110" max="15110" width="18.7109375" style="45" customWidth="1"/>
    <col min="15111" max="15112" width="16.7109375" style="45" customWidth="1"/>
    <col min="15113" max="15113" width="13.42578125" style="45" customWidth="1"/>
    <col min="15114" max="15115" width="18" style="45" bestFit="1" customWidth="1"/>
    <col min="15116" max="15349" width="9.140625" style="45"/>
    <col min="15350" max="15350" width="56.140625" style="45" customWidth="1"/>
    <col min="15351" max="15351" width="7.7109375" style="45" customWidth="1"/>
    <col min="15352" max="15355" width="0" style="45" hidden="1" customWidth="1"/>
    <col min="15356" max="15356" width="16.85546875" style="45" customWidth="1"/>
    <col min="15357" max="15357" width="20.5703125" style="45" customWidth="1"/>
    <col min="15358" max="15358" width="18" style="45" customWidth="1"/>
    <col min="15359" max="15365" width="0" style="45" hidden="1" customWidth="1"/>
    <col min="15366" max="15366" width="18.7109375" style="45" customWidth="1"/>
    <col min="15367" max="15368" width="16.7109375" style="45" customWidth="1"/>
    <col min="15369" max="15369" width="13.42578125" style="45" customWidth="1"/>
    <col min="15370" max="15371" width="18" style="45" bestFit="1" customWidth="1"/>
    <col min="15372" max="15605" width="9.140625" style="45"/>
    <col min="15606" max="15606" width="56.140625" style="45" customWidth="1"/>
    <col min="15607" max="15607" width="7.7109375" style="45" customWidth="1"/>
    <col min="15608" max="15611" width="0" style="45" hidden="1" customWidth="1"/>
    <col min="15612" max="15612" width="16.85546875" style="45" customWidth="1"/>
    <col min="15613" max="15613" width="20.5703125" style="45" customWidth="1"/>
    <col min="15614" max="15614" width="18" style="45" customWidth="1"/>
    <col min="15615" max="15621" width="0" style="45" hidden="1" customWidth="1"/>
    <col min="15622" max="15622" width="18.7109375" style="45" customWidth="1"/>
    <col min="15623" max="15624" width="16.7109375" style="45" customWidth="1"/>
    <col min="15625" max="15625" width="13.42578125" style="45" customWidth="1"/>
    <col min="15626" max="15627" width="18" style="45" bestFit="1" customWidth="1"/>
    <col min="15628" max="15861" width="9.140625" style="45"/>
    <col min="15862" max="15862" width="56.140625" style="45" customWidth="1"/>
    <col min="15863" max="15863" width="7.7109375" style="45" customWidth="1"/>
    <col min="15864" max="15867" width="0" style="45" hidden="1" customWidth="1"/>
    <col min="15868" max="15868" width="16.85546875" style="45" customWidth="1"/>
    <col min="15869" max="15869" width="20.5703125" style="45" customWidth="1"/>
    <col min="15870" max="15870" width="18" style="45" customWidth="1"/>
    <col min="15871" max="15877" width="0" style="45" hidden="1" customWidth="1"/>
    <col min="15878" max="15878" width="18.7109375" style="45" customWidth="1"/>
    <col min="15879" max="15880" width="16.7109375" style="45" customWidth="1"/>
    <col min="15881" max="15881" width="13.42578125" style="45" customWidth="1"/>
    <col min="15882" max="15883" width="18" style="45" bestFit="1" customWidth="1"/>
    <col min="15884" max="16117" width="9.140625" style="45"/>
    <col min="16118" max="16118" width="56.140625" style="45" customWidth="1"/>
    <col min="16119" max="16119" width="7.7109375" style="45" customWidth="1"/>
    <col min="16120" max="16123" width="0" style="45" hidden="1" customWidth="1"/>
    <col min="16124" max="16124" width="16.85546875" style="45" customWidth="1"/>
    <col min="16125" max="16125" width="20.5703125" style="45" customWidth="1"/>
    <col min="16126" max="16126" width="18" style="45" customWidth="1"/>
    <col min="16127" max="16133" width="0" style="45" hidden="1" customWidth="1"/>
    <col min="16134" max="16134" width="18.7109375" style="45" customWidth="1"/>
    <col min="16135" max="16136" width="16.7109375" style="45" customWidth="1"/>
    <col min="16137" max="16137" width="13.42578125" style="45" customWidth="1"/>
    <col min="16138" max="16139" width="18" style="45" bestFit="1" customWidth="1"/>
    <col min="16140" max="16384" width="9.140625" style="45"/>
  </cols>
  <sheetData>
    <row r="1" spans="1:11" ht="15" hidden="1" customHeight="1" x14ac:dyDescent="0.25">
      <c r="A1" s="142"/>
      <c r="B1" s="143"/>
      <c r="C1" s="143"/>
      <c r="D1" s="143"/>
      <c r="E1" s="143"/>
      <c r="F1" s="43"/>
      <c r="G1" s="43"/>
      <c r="H1" s="43"/>
      <c r="I1" s="44"/>
      <c r="J1" s="43"/>
      <c r="K1" s="43"/>
    </row>
    <row r="2" spans="1:11" ht="15.2" hidden="1" customHeight="1" x14ac:dyDescent="0.25">
      <c r="A2" s="142"/>
      <c r="B2" s="143"/>
      <c r="C2" s="143"/>
      <c r="D2" s="143"/>
      <c r="E2" s="143"/>
      <c r="F2" s="43"/>
      <c r="G2" s="43"/>
      <c r="H2" s="43"/>
      <c r="I2" s="44"/>
      <c r="J2" s="43"/>
      <c r="K2" s="43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hidden="1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hidden="1" customHeight="1" x14ac:dyDescent="0.25">
      <c r="A5" s="144"/>
      <c r="B5" s="145"/>
      <c r="C5" s="145"/>
      <c r="D5" s="145"/>
      <c r="E5" s="145"/>
      <c r="F5" s="145"/>
      <c r="G5" s="145"/>
      <c r="H5" s="145"/>
      <c r="I5" s="145"/>
      <c r="J5" s="145"/>
      <c r="K5" s="145"/>
    </row>
    <row r="6" spans="1:11" s="47" customFormat="1" ht="26.25" customHeight="1" x14ac:dyDescent="0.2">
      <c r="A6" s="136" t="s">
        <v>0</v>
      </c>
      <c r="B6" s="146" t="s">
        <v>1</v>
      </c>
      <c r="C6" s="134" t="s">
        <v>105</v>
      </c>
      <c r="D6" s="97" t="s">
        <v>111</v>
      </c>
      <c r="E6" s="156" t="s">
        <v>107</v>
      </c>
      <c r="F6" s="136">
        <v>2025</v>
      </c>
      <c r="G6" s="134" t="s">
        <v>112</v>
      </c>
      <c r="H6" s="134" t="s">
        <v>108</v>
      </c>
      <c r="I6" s="134" t="s">
        <v>2</v>
      </c>
      <c r="J6" s="136" t="s">
        <v>100</v>
      </c>
      <c r="K6" s="136" t="s">
        <v>109</v>
      </c>
    </row>
    <row r="7" spans="1:11" s="47" customFormat="1" ht="29.45" customHeight="1" x14ac:dyDescent="0.2">
      <c r="A7" s="137"/>
      <c r="B7" s="147"/>
      <c r="C7" s="135"/>
      <c r="D7" s="48" t="s">
        <v>3</v>
      </c>
      <c r="E7" s="157"/>
      <c r="F7" s="137"/>
      <c r="G7" s="135"/>
      <c r="H7" s="135"/>
      <c r="I7" s="135"/>
      <c r="J7" s="137"/>
      <c r="K7" s="137"/>
    </row>
    <row r="8" spans="1:11" x14ac:dyDescent="0.25">
      <c r="A8" s="49" t="s">
        <v>4</v>
      </c>
      <c r="B8" s="50" t="s">
        <v>5</v>
      </c>
      <c r="C8" s="51">
        <f t="shared" ref="C8:H8" si="0">SUM(C9:C16)</f>
        <v>0</v>
      </c>
      <c r="D8" s="51">
        <f t="shared" si="0"/>
        <v>0</v>
      </c>
      <c r="E8" s="158">
        <f t="shared" si="0"/>
        <v>0</v>
      </c>
      <c r="F8" s="51">
        <f t="shared" si="0"/>
        <v>0</v>
      </c>
      <c r="G8" s="51">
        <f t="shared" si="0"/>
        <v>0</v>
      </c>
      <c r="H8" s="51">
        <f t="shared" si="0"/>
        <v>0</v>
      </c>
      <c r="I8" s="51">
        <f>F8/F57*100</f>
        <v>0</v>
      </c>
      <c r="J8" s="51">
        <f>SUM(J9:J16)</f>
        <v>0</v>
      </c>
      <c r="K8" s="51">
        <f>SUM(K9:K16)</f>
        <v>0</v>
      </c>
    </row>
    <row r="9" spans="1:11" ht="43.5" outlineLevel="1" x14ac:dyDescent="0.25">
      <c r="A9" s="52" t="s">
        <v>6</v>
      </c>
      <c r="B9" s="53" t="s">
        <v>7</v>
      </c>
      <c r="C9" s="54"/>
      <c r="D9" s="55"/>
      <c r="E9" s="165"/>
      <c r="F9" s="55"/>
      <c r="G9" s="54">
        <f>F9-C9</f>
        <v>0</v>
      </c>
      <c r="H9" s="54">
        <f>F9-E9</f>
        <v>0</v>
      </c>
      <c r="I9" s="56">
        <f>F9/F57*100</f>
        <v>0</v>
      </c>
      <c r="J9" s="55"/>
      <c r="K9" s="55"/>
    </row>
    <row r="10" spans="1:11" ht="57.75" outlineLevel="1" x14ac:dyDescent="0.25">
      <c r="A10" s="57" t="s">
        <v>8</v>
      </c>
      <c r="B10" s="53" t="s">
        <v>9</v>
      </c>
      <c r="C10" s="54"/>
      <c r="D10" s="55"/>
      <c r="E10" s="166"/>
      <c r="F10" s="54"/>
      <c r="G10" s="54">
        <f>F10-C10</f>
        <v>0</v>
      </c>
      <c r="H10" s="54">
        <f>F10-E10</f>
        <v>0</v>
      </c>
      <c r="I10" s="56">
        <f>F10/F57*100</f>
        <v>0</v>
      </c>
      <c r="J10" s="55"/>
      <c r="K10" s="55"/>
    </row>
    <row r="11" spans="1:11" ht="57.75" outlineLevel="1" x14ac:dyDescent="0.25">
      <c r="A11" s="58" t="s">
        <v>113</v>
      </c>
      <c r="B11" s="53" t="s">
        <v>10</v>
      </c>
      <c r="C11" s="54"/>
      <c r="D11" s="55"/>
      <c r="E11" s="167"/>
      <c r="F11" s="55"/>
      <c r="G11" s="54">
        <f>F11-C11</f>
        <v>0</v>
      </c>
      <c r="H11" s="54">
        <f>F11-E11</f>
        <v>0</v>
      </c>
      <c r="I11" s="56">
        <f>F11/F57*100</f>
        <v>0</v>
      </c>
      <c r="J11" s="55"/>
      <c r="K11" s="55"/>
    </row>
    <row r="12" spans="1:11" ht="15.75" outlineLevel="1" x14ac:dyDescent="0.25">
      <c r="A12" s="57" t="s">
        <v>11</v>
      </c>
      <c r="B12" s="53" t="s">
        <v>12</v>
      </c>
      <c r="C12" s="54"/>
      <c r="D12" s="55"/>
      <c r="E12" s="167"/>
      <c r="F12" s="55"/>
      <c r="G12" s="54">
        <f>F12-C12</f>
        <v>0</v>
      </c>
      <c r="H12" s="54">
        <f>F12-E12</f>
        <v>0</v>
      </c>
      <c r="I12" s="56">
        <f>F12/F57*100</f>
        <v>0</v>
      </c>
      <c r="J12" s="55"/>
      <c r="K12" s="59"/>
    </row>
    <row r="13" spans="1:11" ht="43.5" outlineLevel="1" x14ac:dyDescent="0.25">
      <c r="A13" s="57" t="s">
        <v>13</v>
      </c>
      <c r="B13" s="53" t="s">
        <v>14</v>
      </c>
      <c r="C13" s="54"/>
      <c r="D13" s="55"/>
      <c r="E13" s="167"/>
      <c r="F13" s="55"/>
      <c r="G13" s="54">
        <f>F13-C13</f>
        <v>0</v>
      </c>
      <c r="H13" s="54">
        <f>F13-E13</f>
        <v>0</v>
      </c>
      <c r="I13" s="56">
        <f>F13/F57*100</f>
        <v>0</v>
      </c>
      <c r="J13" s="55"/>
      <c r="K13" s="55"/>
    </row>
    <row r="14" spans="1:11" outlineLevel="1" x14ac:dyDescent="0.25">
      <c r="A14" s="57" t="s">
        <v>15</v>
      </c>
      <c r="B14" s="53" t="s">
        <v>16</v>
      </c>
      <c r="C14" s="54"/>
      <c r="D14" s="55"/>
      <c r="E14" s="167"/>
      <c r="F14" s="55"/>
      <c r="G14" s="54">
        <f>F14-C14</f>
        <v>0</v>
      </c>
      <c r="H14" s="54">
        <f>F14-E14</f>
        <v>0</v>
      </c>
      <c r="I14" s="54">
        <f>F14/F57*100</f>
        <v>0</v>
      </c>
      <c r="J14" s="55"/>
      <c r="K14" s="55"/>
    </row>
    <row r="15" spans="1:11" outlineLevel="1" x14ac:dyDescent="0.25">
      <c r="A15" s="57"/>
      <c r="B15" s="53"/>
      <c r="C15" s="54"/>
      <c r="D15" s="55"/>
      <c r="E15" s="167"/>
      <c r="F15" s="55"/>
      <c r="G15" s="54"/>
      <c r="H15" s="54"/>
      <c r="I15" s="54"/>
      <c r="J15" s="55"/>
      <c r="K15" s="55"/>
    </row>
    <row r="16" spans="1:11" ht="21.75" customHeight="1" outlineLevel="1" x14ac:dyDescent="0.25">
      <c r="A16" s="57" t="s">
        <v>17</v>
      </c>
      <c r="B16" s="53" t="s">
        <v>18</v>
      </c>
      <c r="C16" s="54"/>
      <c r="D16" s="55"/>
      <c r="E16" s="167"/>
      <c r="F16" s="55"/>
      <c r="G16" s="54">
        <f>F16-C16</f>
        <v>0</v>
      </c>
      <c r="H16" s="54">
        <f>F16-E16</f>
        <v>0</v>
      </c>
      <c r="I16" s="54">
        <f>F16/F57*100</f>
        <v>0</v>
      </c>
      <c r="J16" s="55"/>
      <c r="K16" s="55"/>
    </row>
    <row r="17" spans="1:11" x14ac:dyDescent="0.25">
      <c r="A17" s="49" t="s">
        <v>19</v>
      </c>
      <c r="B17" s="60" t="s">
        <v>20</v>
      </c>
      <c r="C17" s="51">
        <f>C18</f>
        <v>0</v>
      </c>
      <c r="D17" s="51">
        <f t="shared" ref="D17:K17" si="1">D18</f>
        <v>0</v>
      </c>
      <c r="E17" s="158">
        <f t="shared" si="1"/>
        <v>0</v>
      </c>
      <c r="F17" s="51">
        <f t="shared" si="1"/>
        <v>0</v>
      </c>
      <c r="G17" s="51">
        <f t="shared" si="1"/>
        <v>0</v>
      </c>
      <c r="H17" s="51">
        <f t="shared" si="1"/>
        <v>0</v>
      </c>
      <c r="I17" s="51">
        <f t="shared" si="1"/>
        <v>0</v>
      </c>
      <c r="J17" s="51">
        <f t="shared" si="1"/>
        <v>0</v>
      </c>
      <c r="K17" s="51">
        <f t="shared" si="1"/>
        <v>0</v>
      </c>
    </row>
    <row r="18" spans="1:11" outlineLevel="1" x14ac:dyDescent="0.25">
      <c r="A18" s="61" t="s">
        <v>21</v>
      </c>
      <c r="B18" s="53" t="s">
        <v>22</v>
      </c>
      <c r="C18" s="54"/>
      <c r="D18" s="55"/>
      <c r="E18" s="167"/>
      <c r="F18" s="55"/>
      <c r="G18" s="54">
        <f>F18-C18</f>
        <v>0</v>
      </c>
      <c r="H18" s="54">
        <f>F18-E18</f>
        <v>0</v>
      </c>
      <c r="I18" s="54">
        <f>F18/F57*100</f>
        <v>0</v>
      </c>
      <c r="J18" s="55"/>
      <c r="K18" s="55"/>
    </row>
    <row r="19" spans="1:11" ht="28.5" x14ac:dyDescent="0.25">
      <c r="A19" s="49" t="s">
        <v>23</v>
      </c>
      <c r="B19" s="60" t="s">
        <v>24</v>
      </c>
      <c r="C19" s="51">
        <f t="shared" ref="C19:F19" si="2">SUM(C20:C22)</f>
        <v>0</v>
      </c>
      <c r="D19" s="51">
        <f t="shared" si="2"/>
        <v>0</v>
      </c>
      <c r="E19" s="158">
        <f t="shared" si="2"/>
        <v>0</v>
      </c>
      <c r="F19" s="51">
        <f t="shared" si="2"/>
        <v>0</v>
      </c>
      <c r="G19" s="51">
        <f>F19-C19</f>
        <v>0</v>
      </c>
      <c r="H19" s="51">
        <f>F19-E19</f>
        <v>0</v>
      </c>
      <c r="I19" s="51">
        <f>F19/F57*100</f>
        <v>0</v>
      </c>
      <c r="J19" s="51">
        <f>SUM(J20:J22)</f>
        <v>0</v>
      </c>
      <c r="K19" s="51">
        <f>SUM(K20:K22)</f>
        <v>0</v>
      </c>
    </row>
    <row r="20" spans="1:11" ht="42.75" outlineLevel="1" x14ac:dyDescent="0.25">
      <c r="A20" s="62" t="s">
        <v>119</v>
      </c>
      <c r="B20" s="138" t="s">
        <v>26</v>
      </c>
      <c r="C20" s="54"/>
      <c r="D20" s="55"/>
      <c r="E20" s="167"/>
      <c r="F20" s="55"/>
      <c r="G20" s="54">
        <f>F20-C20</f>
        <v>0</v>
      </c>
      <c r="H20" s="54">
        <f>F20-E20</f>
        <v>0</v>
      </c>
      <c r="I20" s="54">
        <f>F20/F57*100</f>
        <v>0</v>
      </c>
      <c r="J20" s="55"/>
      <c r="K20" s="55"/>
    </row>
    <row r="21" spans="1:11" outlineLevel="1" x14ac:dyDescent="0.25">
      <c r="A21" s="100" t="s">
        <v>120</v>
      </c>
      <c r="B21" s="139"/>
      <c r="C21" s="54"/>
      <c r="D21" s="55"/>
      <c r="E21" s="167"/>
      <c r="F21" s="55"/>
      <c r="G21" s="54">
        <f>F21-C21</f>
        <v>0</v>
      </c>
      <c r="H21" s="54">
        <f>F21-E21</f>
        <v>0</v>
      </c>
      <c r="I21" s="54">
        <f>F21/F57*100</f>
        <v>0</v>
      </c>
      <c r="J21" s="55"/>
      <c r="K21" s="55"/>
    </row>
    <row r="22" spans="1:11" ht="42.75" outlineLevel="1" x14ac:dyDescent="0.25">
      <c r="A22" s="62" t="s">
        <v>121</v>
      </c>
      <c r="B22" s="53" t="s">
        <v>28</v>
      </c>
      <c r="C22" s="54"/>
      <c r="D22" s="55"/>
      <c r="E22" s="167"/>
      <c r="F22" s="55"/>
      <c r="G22" s="54">
        <f>F22-C22</f>
        <v>0</v>
      </c>
      <c r="H22" s="54">
        <f>F22-E22</f>
        <v>0</v>
      </c>
      <c r="I22" s="54">
        <f>F22/F57*100</f>
        <v>0</v>
      </c>
      <c r="J22" s="55"/>
      <c r="K22" s="55"/>
    </row>
    <row r="23" spans="1:11" x14ac:dyDescent="0.25">
      <c r="A23" s="49" t="s">
        <v>31</v>
      </c>
      <c r="B23" s="60" t="s">
        <v>32</v>
      </c>
      <c r="C23" s="51">
        <f t="shared" ref="C23:F23" si="3">SUM(C24:C28)</f>
        <v>0</v>
      </c>
      <c r="D23" s="51">
        <f t="shared" si="3"/>
        <v>0</v>
      </c>
      <c r="E23" s="158">
        <f t="shared" si="3"/>
        <v>0</v>
      </c>
      <c r="F23" s="51">
        <f t="shared" si="3"/>
        <v>0</v>
      </c>
      <c r="G23" s="51">
        <f>F23-C23</f>
        <v>0</v>
      </c>
      <c r="H23" s="51">
        <f>F23-E23</f>
        <v>0</v>
      </c>
      <c r="I23" s="51">
        <f>F23/F57*100</f>
        <v>0</v>
      </c>
      <c r="J23" s="51">
        <f>SUM(J24:J28)</f>
        <v>0</v>
      </c>
      <c r="K23" s="51">
        <f>SUM(K24:K28)</f>
        <v>0</v>
      </c>
    </row>
    <row r="24" spans="1:11" outlineLevel="1" x14ac:dyDescent="0.25">
      <c r="A24" s="57" t="s">
        <v>33</v>
      </c>
      <c r="B24" s="53" t="s">
        <v>34</v>
      </c>
      <c r="C24" s="54"/>
      <c r="D24" s="55"/>
      <c r="E24" s="167"/>
      <c r="F24" s="54"/>
      <c r="G24" s="54">
        <f>F24-C24</f>
        <v>0</v>
      </c>
      <c r="H24" s="54">
        <f>F24-E24</f>
        <v>0</v>
      </c>
      <c r="I24" s="54">
        <f>F24/F57*100</f>
        <v>0</v>
      </c>
      <c r="J24" s="54"/>
      <c r="K24" s="54"/>
    </row>
    <row r="25" spans="1:11" outlineLevel="1" x14ac:dyDescent="0.25">
      <c r="A25" s="57" t="s">
        <v>35</v>
      </c>
      <c r="B25" s="53" t="s">
        <v>36</v>
      </c>
      <c r="C25" s="54"/>
      <c r="D25" s="55"/>
      <c r="E25" s="167"/>
      <c r="F25" s="54"/>
      <c r="G25" s="54">
        <f>F25-C25</f>
        <v>0</v>
      </c>
      <c r="H25" s="54">
        <f>F25-E25</f>
        <v>0</v>
      </c>
      <c r="I25" s="54">
        <f>F25/F57*100</f>
        <v>0</v>
      </c>
      <c r="J25" s="54"/>
      <c r="K25" s="54"/>
    </row>
    <row r="26" spans="1:11" outlineLevel="1" x14ac:dyDescent="0.25">
      <c r="A26" s="57" t="s">
        <v>37</v>
      </c>
      <c r="B26" s="53" t="s">
        <v>38</v>
      </c>
      <c r="C26" s="54"/>
      <c r="D26" s="55"/>
      <c r="E26" s="167"/>
      <c r="F26" s="55"/>
      <c r="G26" s="54">
        <f>F26-C26</f>
        <v>0</v>
      </c>
      <c r="H26" s="54">
        <f>F26-E26</f>
        <v>0</v>
      </c>
      <c r="I26" s="54">
        <f>F26/F57*100</f>
        <v>0</v>
      </c>
      <c r="J26" s="55"/>
      <c r="K26" s="55"/>
    </row>
    <row r="27" spans="1:11" outlineLevel="1" x14ac:dyDescent="0.25">
      <c r="A27" s="57" t="s">
        <v>39</v>
      </c>
      <c r="B27" s="53" t="s">
        <v>40</v>
      </c>
      <c r="C27" s="54"/>
      <c r="D27" s="55"/>
      <c r="E27" s="167"/>
      <c r="F27" s="55"/>
      <c r="G27" s="54">
        <f>F27-C27</f>
        <v>0</v>
      </c>
      <c r="H27" s="54">
        <f>F27-E27</f>
        <v>0</v>
      </c>
      <c r="I27" s="54">
        <f>F27/F57*100</f>
        <v>0</v>
      </c>
      <c r="J27" s="55"/>
      <c r="K27" s="55"/>
    </row>
    <row r="28" spans="1:11" outlineLevel="1" x14ac:dyDescent="0.25">
      <c r="A28" s="57" t="s">
        <v>41</v>
      </c>
      <c r="B28" s="53" t="s">
        <v>42</v>
      </c>
      <c r="C28" s="54"/>
      <c r="D28" s="55"/>
      <c r="E28" s="167"/>
      <c r="F28" s="55"/>
      <c r="G28" s="54">
        <f>F28-C28</f>
        <v>0</v>
      </c>
      <c r="H28" s="54">
        <f>F28-E28</f>
        <v>0</v>
      </c>
      <c r="I28" s="54">
        <f>F28/F57*100</f>
        <v>0</v>
      </c>
      <c r="J28" s="55"/>
      <c r="K28" s="55"/>
    </row>
    <row r="29" spans="1:11" x14ac:dyDescent="0.25">
      <c r="A29" s="49" t="s">
        <v>43</v>
      </c>
      <c r="B29" s="60" t="s">
        <v>44</v>
      </c>
      <c r="C29" s="51">
        <f>SUM(C30:C33)</f>
        <v>0</v>
      </c>
      <c r="D29" s="51">
        <f t="shared" ref="D29:K29" si="4">SUM(D30:D33)</f>
        <v>0</v>
      </c>
      <c r="E29" s="158">
        <f t="shared" si="4"/>
        <v>0</v>
      </c>
      <c r="F29" s="51">
        <f t="shared" si="4"/>
        <v>0</v>
      </c>
      <c r="G29" s="51">
        <f>F29-C29</f>
        <v>0</v>
      </c>
      <c r="H29" s="51">
        <f>F29-E29</f>
        <v>0</v>
      </c>
      <c r="I29" s="51">
        <f>F29/F57*100</f>
        <v>0</v>
      </c>
      <c r="J29" s="51">
        <f t="shared" si="4"/>
        <v>0</v>
      </c>
      <c r="K29" s="51">
        <f t="shared" si="4"/>
        <v>0</v>
      </c>
    </row>
    <row r="30" spans="1:11" outlineLevel="1" x14ac:dyDescent="0.25">
      <c r="A30" s="57" t="s">
        <v>45</v>
      </c>
      <c r="B30" s="53" t="s">
        <v>46</v>
      </c>
      <c r="C30" s="54"/>
      <c r="D30" s="55"/>
      <c r="E30" s="167"/>
      <c r="F30" s="55"/>
      <c r="G30" s="54">
        <f>F30-C30</f>
        <v>0</v>
      </c>
      <c r="H30" s="54">
        <f>F30-E30</f>
        <v>0</v>
      </c>
      <c r="I30" s="54">
        <f>F30/F57*100</f>
        <v>0</v>
      </c>
      <c r="J30" s="54"/>
      <c r="K30" s="54"/>
    </row>
    <row r="31" spans="1:11" outlineLevel="1" x14ac:dyDescent="0.25">
      <c r="A31" s="57" t="s">
        <v>47</v>
      </c>
      <c r="B31" s="53" t="s">
        <v>48</v>
      </c>
      <c r="C31" s="54"/>
      <c r="D31" s="55"/>
      <c r="E31" s="167"/>
      <c r="F31" s="55"/>
      <c r="G31" s="54">
        <f>F31-C31</f>
        <v>0</v>
      </c>
      <c r="H31" s="54">
        <f>F31-E31</f>
        <v>0</v>
      </c>
      <c r="I31" s="54">
        <f>F31/F57*100</f>
        <v>0</v>
      </c>
      <c r="J31" s="54"/>
      <c r="K31" s="54"/>
    </row>
    <row r="32" spans="1:11" outlineLevel="1" x14ac:dyDescent="0.25">
      <c r="A32" s="57" t="s">
        <v>49</v>
      </c>
      <c r="B32" s="53" t="s">
        <v>50</v>
      </c>
      <c r="C32" s="54"/>
      <c r="D32" s="55"/>
      <c r="E32" s="167"/>
      <c r="F32" s="55"/>
      <c r="G32" s="54">
        <f>F32-C32</f>
        <v>0</v>
      </c>
      <c r="H32" s="54">
        <f>F32-E32</f>
        <v>0</v>
      </c>
      <c r="I32" s="54">
        <f>F32/F57*100</f>
        <v>0</v>
      </c>
      <c r="J32" s="55"/>
      <c r="K32" s="55"/>
    </row>
    <row r="33" spans="1:11" ht="29.25" outlineLevel="1" x14ac:dyDescent="0.25">
      <c r="A33" s="57" t="s">
        <v>51</v>
      </c>
      <c r="B33" s="53" t="s">
        <v>52</v>
      </c>
      <c r="C33" s="54"/>
      <c r="D33" s="55"/>
      <c r="E33" s="167"/>
      <c r="F33" s="55"/>
      <c r="G33" s="54">
        <f>F33-C33</f>
        <v>0</v>
      </c>
      <c r="H33" s="54">
        <f>F33-E33</f>
        <v>0</v>
      </c>
      <c r="I33" s="54">
        <f>F33/F57*100</f>
        <v>0</v>
      </c>
      <c r="J33" s="55"/>
      <c r="K33" s="55"/>
    </row>
    <row r="34" spans="1:11" outlineLevel="1" x14ac:dyDescent="0.25">
      <c r="A34" s="150"/>
      <c r="B34" s="53"/>
      <c r="C34" s="54"/>
      <c r="D34" s="55"/>
      <c r="E34" s="167"/>
      <c r="F34" s="55"/>
      <c r="G34" s="54"/>
      <c r="H34" s="54"/>
      <c r="I34" s="54"/>
      <c r="J34" s="55"/>
      <c r="K34" s="55"/>
    </row>
    <row r="35" spans="1:11" outlineLevel="1" x14ac:dyDescent="0.25">
      <c r="A35" s="150"/>
      <c r="B35" s="53"/>
      <c r="C35" s="54"/>
      <c r="D35" s="55"/>
      <c r="E35" s="167"/>
      <c r="F35" s="55"/>
      <c r="G35" s="54"/>
      <c r="H35" s="54"/>
      <c r="I35" s="54"/>
      <c r="J35" s="55"/>
      <c r="K35" s="55"/>
    </row>
    <row r="36" spans="1:11" x14ac:dyDescent="0.25">
      <c r="A36" s="101" t="s">
        <v>57</v>
      </c>
      <c r="B36" s="60" t="s">
        <v>58</v>
      </c>
      <c r="C36" s="51">
        <f>SUM(C37:C41)</f>
        <v>7074073411.5699997</v>
      </c>
      <c r="D36" s="51">
        <f>SUM(D37:D41)</f>
        <v>7578628872.5300007</v>
      </c>
      <c r="E36" s="158">
        <f>SUM(E37:E41)</f>
        <v>9097596921.6000004</v>
      </c>
      <c r="F36" s="51">
        <f>SUM(F37:F41)</f>
        <v>7883022718.6800003</v>
      </c>
      <c r="G36" s="51">
        <f>F36-C36</f>
        <v>808949307.11000061</v>
      </c>
      <c r="H36" s="51">
        <f>F36-E36</f>
        <v>-1214574202.9200001</v>
      </c>
      <c r="I36" s="51">
        <f>F36/F57*100</f>
        <v>98.946197888292957</v>
      </c>
      <c r="J36" s="51">
        <f>SUM(J37:J41)</f>
        <v>7977597517.0200005</v>
      </c>
      <c r="K36" s="51">
        <f>SUM(K37:K41)</f>
        <v>7984609847.6300001</v>
      </c>
    </row>
    <row r="37" spans="1:11" ht="40.5" customHeight="1" outlineLevel="1" x14ac:dyDescent="0.25">
      <c r="A37" s="57" t="s">
        <v>59</v>
      </c>
      <c r="B37" s="53" t="s">
        <v>60</v>
      </c>
      <c r="C37" s="54">
        <v>2977399698.0999999</v>
      </c>
      <c r="D37" s="55">
        <v>2516032151.1799998</v>
      </c>
      <c r="E37" s="165">
        <v>3499115508.8400002</v>
      </c>
      <c r="F37" s="55">
        <v>3288967384.6500001</v>
      </c>
      <c r="G37" s="54">
        <f>F37-C37</f>
        <v>311567686.55000019</v>
      </c>
      <c r="H37" s="54">
        <f>F37-E37</f>
        <v>-210148124.19000006</v>
      </c>
      <c r="I37" s="54">
        <f>F37/F57*100</f>
        <v>41.282491412661201</v>
      </c>
      <c r="J37" s="55">
        <v>3279571785.5500002</v>
      </c>
      <c r="K37" s="55">
        <v>3279571785.5500002</v>
      </c>
    </row>
    <row r="38" spans="1:11" ht="40.5" customHeight="1" outlineLevel="1" x14ac:dyDescent="0.25">
      <c r="A38" s="57" t="s">
        <v>61</v>
      </c>
      <c r="B38" s="53" t="s">
        <v>62</v>
      </c>
      <c r="C38" s="54">
        <v>3622118384.3800001</v>
      </c>
      <c r="D38" s="55">
        <v>4557658788.3199997</v>
      </c>
      <c r="E38" s="165">
        <v>5026963868.3800001</v>
      </c>
      <c r="F38" s="55">
        <v>3997417608.75</v>
      </c>
      <c r="G38" s="54">
        <f>F38-C38</f>
        <v>375299224.36999989</v>
      </c>
      <c r="H38" s="54">
        <f>F38-E38</f>
        <v>-1029546259.6300001</v>
      </c>
      <c r="I38" s="54">
        <f>F38/F57*100</f>
        <v>50.174823525531473</v>
      </c>
      <c r="J38" s="55">
        <v>4092617502.2800002</v>
      </c>
      <c r="K38" s="55">
        <v>4087931746.6100001</v>
      </c>
    </row>
    <row r="39" spans="1:11" ht="40.5" customHeight="1" outlineLevel="1" x14ac:dyDescent="0.25">
      <c r="A39" s="57" t="s">
        <v>63</v>
      </c>
      <c r="B39" s="53" t="s">
        <v>64</v>
      </c>
      <c r="C39" s="54">
        <v>238693775.41999999</v>
      </c>
      <c r="D39" s="55">
        <v>265475572.18000001</v>
      </c>
      <c r="E39" s="165">
        <v>301262855.07999998</v>
      </c>
      <c r="F39" s="55">
        <v>319278132.13999999</v>
      </c>
      <c r="G39" s="54">
        <f>F39-C39</f>
        <v>80584356.719999999</v>
      </c>
      <c r="H39" s="54">
        <f>F39-E39</f>
        <v>18015277.060000002</v>
      </c>
      <c r="I39" s="54">
        <f>F39/F57*100</f>
        <v>4.007518228923602</v>
      </c>
      <c r="J39" s="55">
        <v>318712486.47000003</v>
      </c>
      <c r="K39" s="55">
        <v>320717078.38</v>
      </c>
    </row>
    <row r="40" spans="1:11" ht="40.5" customHeight="1" outlineLevel="1" x14ac:dyDescent="0.25">
      <c r="A40" s="57" t="s">
        <v>65</v>
      </c>
      <c r="B40" s="53" t="s">
        <v>66</v>
      </c>
      <c r="C40" s="54"/>
      <c r="D40" s="55"/>
      <c r="E40" s="165"/>
      <c r="F40" s="55"/>
      <c r="G40" s="54">
        <f>F40-C40</f>
        <v>0</v>
      </c>
      <c r="H40" s="54">
        <f>F40-E40</f>
        <v>0</v>
      </c>
      <c r="I40" s="54">
        <f>F40/F57*100</f>
        <v>0</v>
      </c>
      <c r="J40" s="55"/>
      <c r="K40" s="55"/>
    </row>
    <row r="41" spans="1:11" ht="40.5" customHeight="1" outlineLevel="1" x14ac:dyDescent="0.25">
      <c r="A41" s="57" t="s">
        <v>67</v>
      </c>
      <c r="B41" s="53" t="s">
        <v>68</v>
      </c>
      <c r="C41" s="54">
        <v>235861553.66999999</v>
      </c>
      <c r="D41" s="55">
        <v>239462360.84999999</v>
      </c>
      <c r="E41" s="165">
        <f>266913198.07+190435.28+3151055.95</f>
        <v>270254689.30000001</v>
      </c>
      <c r="F41" s="55">
        <v>277359593.13999999</v>
      </c>
      <c r="G41" s="54">
        <f>F41-C41</f>
        <v>41498039.469999999</v>
      </c>
      <c r="H41" s="54">
        <f>F41-E41</f>
        <v>7104903.8399999738</v>
      </c>
      <c r="I41" s="54">
        <f>F41/F57*100</f>
        <v>3.4813647211766838</v>
      </c>
      <c r="J41" s="55">
        <v>286695742.72000003</v>
      </c>
      <c r="K41" s="55">
        <v>296389237.08999997</v>
      </c>
    </row>
    <row r="42" spans="1:11" x14ac:dyDescent="0.25">
      <c r="A42" s="49" t="s">
        <v>69</v>
      </c>
      <c r="B42" s="60" t="s">
        <v>70</v>
      </c>
      <c r="C42" s="51">
        <f>SUM(C43:C44)</f>
        <v>0</v>
      </c>
      <c r="D42" s="51">
        <f t="shared" ref="D42:K42" si="5">SUM(D43:D44)</f>
        <v>0</v>
      </c>
      <c r="E42" s="158">
        <f t="shared" si="5"/>
        <v>0</v>
      </c>
      <c r="F42" s="51">
        <f t="shared" si="5"/>
        <v>0</v>
      </c>
      <c r="G42" s="51">
        <f>F42-C42</f>
        <v>0</v>
      </c>
      <c r="H42" s="51">
        <f>F42-E42</f>
        <v>0</v>
      </c>
      <c r="I42" s="51">
        <f>F42/F57*100</f>
        <v>0</v>
      </c>
      <c r="J42" s="51">
        <f t="shared" si="5"/>
        <v>0</v>
      </c>
      <c r="K42" s="51">
        <f t="shared" si="5"/>
        <v>0</v>
      </c>
    </row>
    <row r="43" spans="1:11" outlineLevel="1" x14ac:dyDescent="0.25">
      <c r="A43" s="62" t="s">
        <v>71</v>
      </c>
      <c r="B43" s="53" t="s">
        <v>72</v>
      </c>
      <c r="C43" s="54"/>
      <c r="D43" s="55"/>
      <c r="E43" s="167"/>
      <c r="F43" s="55"/>
      <c r="G43" s="54">
        <f>F43-C43</f>
        <v>0</v>
      </c>
      <c r="H43" s="54">
        <f>F43-E43</f>
        <v>0</v>
      </c>
      <c r="I43" s="54">
        <f>F43/F57*100</f>
        <v>0</v>
      </c>
      <c r="J43" s="55"/>
      <c r="K43" s="55"/>
    </row>
    <row r="44" spans="1:11" ht="28.5" outlineLevel="1" x14ac:dyDescent="0.25">
      <c r="A44" s="62" t="s">
        <v>73</v>
      </c>
      <c r="B44" s="53" t="s">
        <v>74</v>
      </c>
      <c r="C44" s="54"/>
      <c r="D44" s="55"/>
      <c r="E44" s="167"/>
      <c r="F44" s="55"/>
      <c r="G44" s="54">
        <f>F44-C44</f>
        <v>0</v>
      </c>
      <c r="H44" s="54">
        <f>F44-E44</f>
        <v>0</v>
      </c>
      <c r="I44" s="54">
        <f>F44/F57*100</f>
        <v>0</v>
      </c>
      <c r="J44" s="55"/>
      <c r="K44" s="55"/>
    </row>
    <row r="45" spans="1:11" x14ac:dyDescent="0.25">
      <c r="A45" s="49" t="s">
        <v>75</v>
      </c>
      <c r="B45" s="60" t="s">
        <v>76</v>
      </c>
      <c r="C45" s="51">
        <f>SUM(C46:C49)</f>
        <v>55480490.869999997</v>
      </c>
      <c r="D45" s="51">
        <f t="shared" ref="D45:K45" si="6">SUM(D46:D49)</f>
        <v>90014803</v>
      </c>
      <c r="E45" s="158">
        <f t="shared" si="6"/>
        <v>54189803</v>
      </c>
      <c r="F45" s="51">
        <f t="shared" si="6"/>
        <v>83956192</v>
      </c>
      <c r="G45" s="51">
        <f>F45-C45</f>
        <v>28475701.130000003</v>
      </c>
      <c r="H45" s="51">
        <f>F45-E45</f>
        <v>29766389</v>
      </c>
      <c r="I45" s="51">
        <f>F45/F57*100</f>
        <v>1.0538021117070353</v>
      </c>
      <c r="J45" s="51">
        <f t="shared" si="6"/>
        <v>83956192</v>
      </c>
      <c r="K45" s="51">
        <f t="shared" si="6"/>
        <v>83956192</v>
      </c>
    </row>
    <row r="46" spans="1:11" outlineLevel="1" x14ac:dyDescent="0.25">
      <c r="A46" s="62" t="s">
        <v>77</v>
      </c>
      <c r="B46" s="53" t="s">
        <v>78</v>
      </c>
      <c r="C46" s="54"/>
      <c r="D46" s="55"/>
      <c r="E46" s="167"/>
      <c r="F46" s="55"/>
      <c r="G46" s="54">
        <f>F46-C46</f>
        <v>0</v>
      </c>
      <c r="H46" s="54">
        <f>F46-E46</f>
        <v>0</v>
      </c>
      <c r="I46" s="54">
        <f>F46/F57*100</f>
        <v>0</v>
      </c>
      <c r="J46" s="55"/>
      <c r="K46" s="55"/>
    </row>
    <row r="47" spans="1:11" outlineLevel="1" x14ac:dyDescent="0.25">
      <c r="A47" s="62" t="s">
        <v>79</v>
      </c>
      <c r="B47" s="53" t="s">
        <v>80</v>
      </c>
      <c r="C47" s="54"/>
      <c r="D47" s="55"/>
      <c r="E47" s="167"/>
      <c r="F47" s="55"/>
      <c r="G47" s="54">
        <f>F47-C47</f>
        <v>0</v>
      </c>
      <c r="H47" s="54">
        <f>F47-E47</f>
        <v>0</v>
      </c>
      <c r="I47" s="54">
        <f>F47/F57*100</f>
        <v>0</v>
      </c>
      <c r="J47" s="55"/>
      <c r="K47" s="55"/>
    </row>
    <row r="48" spans="1:11" outlineLevel="1" x14ac:dyDescent="0.25">
      <c r="A48" s="101" t="s">
        <v>81</v>
      </c>
      <c r="B48" s="102" t="s">
        <v>82</v>
      </c>
      <c r="C48" s="54">
        <v>55480490.869999997</v>
      </c>
      <c r="D48" s="55">
        <v>90014803</v>
      </c>
      <c r="E48" s="165">
        <v>54189803</v>
      </c>
      <c r="F48" s="55">
        <v>83956192</v>
      </c>
      <c r="G48" s="54">
        <f>F48-C48</f>
        <v>28475701.130000003</v>
      </c>
      <c r="H48" s="54">
        <f>F48-E48</f>
        <v>29766389</v>
      </c>
      <c r="I48" s="54">
        <f>F48/F57*100</f>
        <v>1.0538021117070353</v>
      </c>
      <c r="J48" s="55">
        <v>83956192</v>
      </c>
      <c r="K48" s="55">
        <v>83956192</v>
      </c>
    </row>
    <row r="49" spans="1:11" outlineLevel="1" x14ac:dyDescent="0.25">
      <c r="A49" s="62" t="s">
        <v>83</v>
      </c>
      <c r="B49" s="53" t="s">
        <v>84</v>
      </c>
      <c r="C49" s="54"/>
      <c r="D49" s="55"/>
      <c r="E49" s="166"/>
      <c r="F49" s="55"/>
      <c r="G49" s="54">
        <f>F49-C49</f>
        <v>0</v>
      </c>
      <c r="H49" s="54">
        <f>F49-E49</f>
        <v>0</v>
      </c>
      <c r="I49" s="54">
        <f>F49/F57*100</f>
        <v>0</v>
      </c>
      <c r="J49" s="55"/>
      <c r="K49" s="55"/>
    </row>
    <row r="50" spans="1:11" x14ac:dyDescent="0.25">
      <c r="A50" s="49" t="s">
        <v>85</v>
      </c>
      <c r="B50" s="60" t="s">
        <v>86</v>
      </c>
      <c r="C50" s="51"/>
      <c r="D50" s="51">
        <f t="shared" ref="D50:F50" si="7">SUM(D51:D54)</f>
        <v>0</v>
      </c>
      <c r="E50" s="158">
        <f t="shared" si="7"/>
        <v>0</v>
      </c>
      <c r="F50" s="51">
        <f t="shared" si="7"/>
        <v>0</v>
      </c>
      <c r="G50" s="51">
        <f>F50-C50</f>
        <v>0</v>
      </c>
      <c r="H50" s="51">
        <f>F50-E50</f>
        <v>0</v>
      </c>
      <c r="I50" s="51">
        <f>F50/F57*100</f>
        <v>0</v>
      </c>
      <c r="J50" s="51">
        <f>SUM(J51:J54)</f>
        <v>0</v>
      </c>
      <c r="K50" s="51">
        <f>SUM(K51:K54)</f>
        <v>0</v>
      </c>
    </row>
    <row r="51" spans="1:11" x14ac:dyDescent="0.25">
      <c r="A51" s="57" t="s">
        <v>87</v>
      </c>
      <c r="B51" s="53" t="s">
        <v>88</v>
      </c>
      <c r="C51" s="54"/>
      <c r="D51" s="54"/>
      <c r="E51" s="166"/>
      <c r="F51" s="55"/>
      <c r="G51" s="54">
        <f>F51-C51</f>
        <v>0</v>
      </c>
      <c r="H51" s="54">
        <f>F51-E51</f>
        <v>0</v>
      </c>
      <c r="I51" s="54">
        <f>F51/F57*100</f>
        <v>0</v>
      </c>
      <c r="J51" s="55"/>
      <c r="K51" s="55"/>
    </row>
    <row r="52" spans="1:11" x14ac:dyDescent="0.25">
      <c r="A52" s="57" t="s">
        <v>89</v>
      </c>
      <c r="B52" s="53" t="s">
        <v>90</v>
      </c>
      <c r="C52" s="54"/>
      <c r="D52" s="54"/>
      <c r="E52" s="166"/>
      <c r="F52" s="55"/>
      <c r="G52" s="54">
        <f>F52-C52</f>
        <v>0</v>
      </c>
      <c r="H52" s="54">
        <f>F52-E52</f>
        <v>0</v>
      </c>
      <c r="I52" s="54">
        <f>F52/F57*100</f>
        <v>0</v>
      </c>
      <c r="J52" s="55"/>
      <c r="K52" s="55"/>
    </row>
    <row r="53" spans="1:11" x14ac:dyDescent="0.25">
      <c r="A53" s="57" t="s">
        <v>91</v>
      </c>
      <c r="B53" s="53" t="s">
        <v>92</v>
      </c>
      <c r="C53" s="54"/>
      <c r="D53" s="54"/>
      <c r="E53" s="166"/>
      <c r="F53" s="55"/>
      <c r="G53" s="54">
        <f>F53-C53</f>
        <v>0</v>
      </c>
      <c r="H53" s="54">
        <f>F53-E53</f>
        <v>0</v>
      </c>
      <c r="I53" s="54">
        <f>F53/F57*100</f>
        <v>0</v>
      </c>
      <c r="J53" s="55"/>
      <c r="K53" s="55"/>
    </row>
    <row r="54" spans="1:11" ht="29.25" outlineLevel="1" x14ac:dyDescent="0.25">
      <c r="A54" s="57" t="s">
        <v>93</v>
      </c>
      <c r="B54" s="53" t="s">
        <v>94</v>
      </c>
      <c r="C54" s="54"/>
      <c r="D54" s="55"/>
      <c r="E54" s="166"/>
      <c r="F54" s="55"/>
      <c r="G54" s="54">
        <f>F54-C54</f>
        <v>0</v>
      </c>
      <c r="H54" s="54">
        <f>F54-E54</f>
        <v>0</v>
      </c>
      <c r="I54" s="54">
        <f>F54/F57*100</f>
        <v>0</v>
      </c>
      <c r="J54" s="54"/>
      <c r="K54" s="54"/>
    </row>
    <row r="55" spans="1:11" ht="28.5" x14ac:dyDescent="0.25">
      <c r="A55" s="49" t="s">
        <v>95</v>
      </c>
      <c r="B55" s="60" t="s">
        <v>96</v>
      </c>
      <c r="C55" s="51">
        <f>C56</f>
        <v>0</v>
      </c>
      <c r="D55" s="51">
        <f t="shared" ref="D55:K55" si="8">D56</f>
        <v>0</v>
      </c>
      <c r="E55" s="158">
        <f t="shared" si="8"/>
        <v>0</v>
      </c>
      <c r="F55" s="51">
        <f t="shared" si="8"/>
        <v>0</v>
      </c>
      <c r="G55" s="51">
        <f>F55-C55</f>
        <v>0</v>
      </c>
      <c r="H55" s="51">
        <f>F55-E55</f>
        <v>0</v>
      </c>
      <c r="I55" s="51">
        <f>F55/F57*100</f>
        <v>0</v>
      </c>
      <c r="J55" s="51">
        <f t="shared" si="8"/>
        <v>0</v>
      </c>
      <c r="K55" s="51">
        <f t="shared" si="8"/>
        <v>0</v>
      </c>
    </row>
    <row r="56" spans="1:11" ht="29.25" outlineLevel="1" x14ac:dyDescent="0.25">
      <c r="A56" s="57" t="s">
        <v>97</v>
      </c>
      <c r="B56" s="53" t="s">
        <v>98</v>
      </c>
      <c r="C56" s="54"/>
      <c r="D56" s="55"/>
      <c r="E56" s="166"/>
      <c r="F56" s="55"/>
      <c r="G56" s="54">
        <f>F56-C56</f>
        <v>0</v>
      </c>
      <c r="H56" s="54">
        <f>F56-E56</f>
        <v>0</v>
      </c>
      <c r="I56" s="54">
        <f>F56/F57*100</f>
        <v>0</v>
      </c>
      <c r="J56" s="55"/>
      <c r="K56" s="54"/>
    </row>
    <row r="57" spans="1:11" ht="27.75" customHeight="1" x14ac:dyDescent="0.25">
      <c r="A57" s="140" t="s">
        <v>99</v>
      </c>
      <c r="B57" s="141"/>
      <c r="C57" s="69">
        <f>C8+C17+C19+C23+C29+C36+C42+C45+C50+C55</f>
        <v>7129553902.4399996</v>
      </c>
      <c r="D57" s="69">
        <f>D8+D17+D19+D23+D29+D36+D42+D45+D50+D55</f>
        <v>7668643675.5300007</v>
      </c>
      <c r="E57" s="162">
        <f>E8+E17+E19+E23+E29+E36+E42+E45+E50+E55</f>
        <v>9151786724.6000004</v>
      </c>
      <c r="F57" s="69">
        <f>F8+F17+F19+F23+F29+F36+F42+F45+F50+F55</f>
        <v>7966978910.6800003</v>
      </c>
      <c r="G57" s="69">
        <f>G8+G17+G19+G23+G29+G36+G42+G45+G50+G55</f>
        <v>837425008.24000061</v>
      </c>
      <c r="H57" s="69">
        <f>H8+H17+H19+H23+H29+H36+H42+H45+H50+H55</f>
        <v>-1184807813.9200001</v>
      </c>
      <c r="I57" s="69"/>
      <c r="J57" s="69">
        <f>J8+J17+J19+J23+J29+J36+J42+J45+J50+J55</f>
        <v>8061553709.0200005</v>
      </c>
      <c r="K57" s="69">
        <f>K8+K17+K19+K23+K29+K36+K42+K45+K50+K55</f>
        <v>8068566039.6300001</v>
      </c>
    </row>
    <row r="58" spans="1:11" ht="12.75" customHeight="1" x14ac:dyDescent="0.25">
      <c r="A58" s="43"/>
      <c r="B58" s="70"/>
      <c r="C58" s="71"/>
      <c r="D58" s="71"/>
      <c r="E58" s="168"/>
      <c r="F58" s="71"/>
      <c r="G58" s="71"/>
      <c r="H58" s="71"/>
      <c r="I58" s="72"/>
      <c r="J58" s="43"/>
      <c r="K58" s="43"/>
    </row>
    <row r="59" spans="1:11" ht="3.75" customHeight="1" x14ac:dyDescent="0.25">
      <c r="D59" s="64"/>
    </row>
    <row r="60" spans="1:11" s="105" customFormat="1" ht="61.5" customHeight="1" x14ac:dyDescent="0.25">
      <c r="A60" s="133" t="s">
        <v>122</v>
      </c>
      <c r="B60" s="133"/>
      <c r="C60" s="104"/>
      <c r="D60" s="103"/>
      <c r="E60" s="170"/>
      <c r="F60" s="133" t="s">
        <v>123</v>
      </c>
      <c r="G60" s="133"/>
    </row>
    <row r="61" spans="1:11" s="105" customFormat="1" ht="29.25" customHeight="1" x14ac:dyDescent="0.25">
      <c r="A61" s="133" t="s">
        <v>124</v>
      </c>
      <c r="B61" s="133"/>
      <c r="C61" s="104"/>
      <c r="D61" s="103"/>
      <c r="E61" s="170"/>
      <c r="F61" s="106" t="s">
        <v>125</v>
      </c>
      <c r="G61" s="103"/>
    </row>
    <row r="62" spans="1:11" s="105" customFormat="1" ht="21.75" x14ac:dyDescent="0.25">
      <c r="A62" s="107" t="s">
        <v>126</v>
      </c>
      <c r="B62" s="103"/>
      <c r="C62" s="104"/>
      <c r="D62" s="103"/>
      <c r="E62" s="170"/>
      <c r="F62" s="103"/>
      <c r="G62" s="103"/>
    </row>
    <row r="63" spans="1:11" s="105" customFormat="1" ht="21.75" x14ac:dyDescent="0.25">
      <c r="A63" s="107" t="s">
        <v>127</v>
      </c>
      <c r="B63" s="103"/>
      <c r="C63" s="104"/>
      <c r="D63" s="103"/>
      <c r="E63" s="170"/>
      <c r="F63" s="103"/>
      <c r="G63" s="103"/>
    </row>
    <row r="64" spans="1:11" ht="19.5" x14ac:dyDescent="0.3">
      <c r="A64" s="108" t="s">
        <v>128</v>
      </c>
      <c r="B64" s="109"/>
      <c r="C64" s="110"/>
      <c r="D64" s="110"/>
      <c r="E64" s="171"/>
      <c r="F64" s="110"/>
      <c r="G64" s="110"/>
    </row>
    <row r="65" spans="1:7" ht="19.5" x14ac:dyDescent="0.3">
      <c r="A65" s="108" t="s">
        <v>129</v>
      </c>
      <c r="B65" s="109"/>
      <c r="C65" s="110"/>
      <c r="D65" s="110"/>
      <c r="E65" s="171"/>
      <c r="F65" s="110"/>
      <c r="G65" s="110"/>
    </row>
    <row r="66" spans="1:7" ht="20.25" x14ac:dyDescent="0.3">
      <c r="B66" s="111"/>
      <c r="C66" s="112"/>
      <c r="D66" s="112"/>
    </row>
    <row r="67" spans="1:7" ht="20.25" x14ac:dyDescent="0.3">
      <c r="B67" s="111"/>
      <c r="C67" s="112"/>
      <c r="D67" s="112"/>
    </row>
    <row r="68" spans="1:7" ht="20.25" x14ac:dyDescent="0.3">
      <c r="B68" s="111"/>
      <c r="C68" s="112"/>
      <c r="D68" s="112"/>
    </row>
  </sheetData>
  <mergeCells count="20">
    <mergeCell ref="A1:E1"/>
    <mergeCell ref="A2:E2"/>
    <mergeCell ref="A3:K3"/>
    <mergeCell ref="A4:K4"/>
    <mergeCell ref="A5:K5"/>
    <mergeCell ref="J6:J7"/>
    <mergeCell ref="K6:K7"/>
    <mergeCell ref="B20:B21"/>
    <mergeCell ref="A57:B57"/>
    <mergeCell ref="F6:F7"/>
    <mergeCell ref="G6:G7"/>
    <mergeCell ref="C6:C7"/>
    <mergeCell ref="E6:E7"/>
    <mergeCell ref="A60:B60"/>
    <mergeCell ref="F60:G60"/>
    <mergeCell ref="A61:B61"/>
    <mergeCell ref="H6:H7"/>
    <mergeCell ref="I6:I7"/>
    <mergeCell ref="A6:A7"/>
    <mergeCell ref="B6:B7"/>
  </mergeCells>
  <pageMargins left="0.15748031496062992" right="0.15748031496062992" top="0.35433070866141736" bottom="0.19685039370078741" header="0.19685039370078741" footer="0.39370078740157483"/>
  <pageSetup paperSize="9" scale="65" fitToHeight="200" orientation="landscape" blackAndWhite="1" errors="blank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M62"/>
  <sheetViews>
    <sheetView showGridLines="0" zoomScaleNormal="100" workbookViewId="0">
      <selection activeCell="E15" sqref="E15"/>
    </sheetView>
  </sheetViews>
  <sheetFormatPr defaultColWidth="9.140625" defaultRowHeight="15" outlineLevelRow="1" x14ac:dyDescent="0.25"/>
  <cols>
    <col min="1" max="1" width="40" style="45" customWidth="1"/>
    <col min="2" max="2" width="7.7109375" style="73" customWidth="1"/>
    <col min="3" max="3" width="15.42578125" style="45" customWidth="1"/>
    <col min="4" max="4" width="17" style="45" customWidth="1"/>
    <col min="5" max="5" width="18" style="169" customWidth="1"/>
    <col min="6" max="6" width="18.7109375" style="45" customWidth="1"/>
    <col min="7" max="8" width="16.7109375" style="45" customWidth="1"/>
    <col min="9" max="9" width="13.42578125" style="74" customWidth="1"/>
    <col min="10" max="10" width="15.5703125" style="45" customWidth="1"/>
    <col min="11" max="11" width="15.28515625" style="45" customWidth="1"/>
    <col min="12" max="12" width="9.140625" style="45"/>
    <col min="13" max="13" width="16.42578125" style="45" customWidth="1"/>
    <col min="14" max="16384" width="9.140625" style="45"/>
  </cols>
  <sheetData>
    <row r="1" spans="1:11" ht="15" customHeight="1" x14ac:dyDescent="0.25">
      <c r="A1" s="142"/>
      <c r="B1" s="143"/>
      <c r="C1" s="143"/>
      <c r="D1" s="143"/>
      <c r="E1" s="143"/>
      <c r="F1" s="43"/>
      <c r="G1" s="43"/>
      <c r="H1" s="43"/>
      <c r="I1" s="44"/>
      <c r="J1" s="43"/>
      <c r="K1" s="43"/>
    </row>
    <row r="2" spans="1:11" ht="15.2" customHeight="1" x14ac:dyDescent="0.25">
      <c r="A2" s="142"/>
      <c r="B2" s="143"/>
      <c r="C2" s="143"/>
      <c r="D2" s="143"/>
      <c r="E2" s="143"/>
      <c r="F2" s="43"/>
      <c r="G2" s="43"/>
      <c r="H2" s="43"/>
      <c r="I2" s="44"/>
      <c r="J2" s="43"/>
      <c r="K2" s="43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customHeight="1" x14ac:dyDescent="0.25">
      <c r="A5" s="144"/>
      <c r="B5" s="145"/>
      <c r="C5" s="145"/>
      <c r="D5" s="145"/>
      <c r="E5" s="145"/>
      <c r="F5" s="145"/>
      <c r="G5" s="145"/>
      <c r="H5" s="145"/>
      <c r="I5" s="145"/>
      <c r="J5" s="145"/>
      <c r="K5" s="145"/>
    </row>
    <row r="6" spans="1:11" s="47" customFormat="1" ht="26.25" customHeight="1" x14ac:dyDescent="0.2">
      <c r="A6" s="136" t="s">
        <v>0</v>
      </c>
      <c r="B6" s="146" t="s">
        <v>1</v>
      </c>
      <c r="C6" s="134" t="s">
        <v>105</v>
      </c>
      <c r="D6" s="46" t="s">
        <v>111</v>
      </c>
      <c r="E6" s="156" t="s">
        <v>107</v>
      </c>
      <c r="F6" s="136">
        <v>2025</v>
      </c>
      <c r="G6" s="134" t="s">
        <v>112</v>
      </c>
      <c r="H6" s="134" t="s">
        <v>108</v>
      </c>
      <c r="I6" s="134" t="s">
        <v>2</v>
      </c>
      <c r="J6" s="136" t="s">
        <v>100</v>
      </c>
      <c r="K6" s="136" t="s">
        <v>109</v>
      </c>
    </row>
    <row r="7" spans="1:11" s="47" customFormat="1" ht="29.45" customHeight="1" x14ac:dyDescent="0.2">
      <c r="A7" s="137"/>
      <c r="B7" s="147"/>
      <c r="C7" s="135"/>
      <c r="D7" s="48" t="s">
        <v>3</v>
      </c>
      <c r="E7" s="157"/>
      <c r="F7" s="137"/>
      <c r="G7" s="135"/>
      <c r="H7" s="135"/>
      <c r="I7" s="135"/>
      <c r="J7" s="137"/>
      <c r="K7" s="137"/>
    </row>
    <row r="8" spans="1:11" ht="28.5" x14ac:dyDescent="0.25">
      <c r="A8" s="49" t="s">
        <v>4</v>
      </c>
      <c r="B8" s="50" t="s">
        <v>5</v>
      </c>
      <c r="C8" s="51">
        <f t="shared" ref="C8:H8" si="0">SUM(C9:C16)</f>
        <v>0</v>
      </c>
      <c r="D8" s="51">
        <f t="shared" si="0"/>
        <v>0</v>
      </c>
      <c r="E8" s="158">
        <f t="shared" si="0"/>
        <v>0</v>
      </c>
      <c r="F8" s="51">
        <f t="shared" si="0"/>
        <v>0</v>
      </c>
      <c r="G8" s="51">
        <f t="shared" si="0"/>
        <v>0</v>
      </c>
      <c r="H8" s="51">
        <f t="shared" si="0"/>
        <v>0</v>
      </c>
      <c r="I8" s="51">
        <f>F8/F57*100</f>
        <v>0</v>
      </c>
      <c r="J8" s="51">
        <f t="shared" ref="J8:K8" si="1">SUM(J9:J16)</f>
        <v>0</v>
      </c>
      <c r="K8" s="51">
        <f t="shared" si="1"/>
        <v>0</v>
      </c>
    </row>
    <row r="9" spans="1:11" ht="57.75" outlineLevel="1" x14ac:dyDescent="0.25">
      <c r="A9" s="52" t="s">
        <v>6</v>
      </c>
      <c r="B9" s="53" t="s">
        <v>7</v>
      </c>
      <c r="C9" s="54"/>
      <c r="D9" s="55"/>
      <c r="E9" s="165"/>
      <c r="F9" s="55"/>
      <c r="G9" s="54">
        <f t="shared" ref="G9:G16" si="2">F9-C9</f>
        <v>0</v>
      </c>
      <c r="H9" s="54">
        <f t="shared" ref="H9:H16" si="3">F9-E9</f>
        <v>0</v>
      </c>
      <c r="I9" s="56">
        <f>F9/F57*100</f>
        <v>0</v>
      </c>
      <c r="J9" s="55"/>
      <c r="K9" s="55"/>
    </row>
    <row r="10" spans="1:11" ht="86.25" outlineLevel="1" x14ac:dyDescent="0.25">
      <c r="A10" s="57" t="s">
        <v>8</v>
      </c>
      <c r="B10" s="53" t="s">
        <v>9</v>
      </c>
      <c r="C10" s="54"/>
      <c r="D10" s="55"/>
      <c r="E10" s="166"/>
      <c r="F10" s="54"/>
      <c r="G10" s="54">
        <f t="shared" si="2"/>
        <v>0</v>
      </c>
      <c r="H10" s="54">
        <f t="shared" si="3"/>
        <v>0</v>
      </c>
      <c r="I10" s="56">
        <f>F10/F57*100</f>
        <v>0</v>
      </c>
      <c r="J10" s="55"/>
      <c r="K10" s="55"/>
    </row>
    <row r="11" spans="1:11" ht="86.25" outlineLevel="1" x14ac:dyDescent="0.25">
      <c r="A11" s="58" t="s">
        <v>113</v>
      </c>
      <c r="B11" s="53" t="s">
        <v>10</v>
      </c>
      <c r="C11" s="54"/>
      <c r="D11" s="55"/>
      <c r="E11" s="167"/>
      <c r="F11" s="55"/>
      <c r="G11" s="54">
        <f t="shared" si="2"/>
        <v>0</v>
      </c>
      <c r="H11" s="54">
        <f t="shared" si="3"/>
        <v>0</v>
      </c>
      <c r="I11" s="56">
        <f>F11/F57*100</f>
        <v>0</v>
      </c>
      <c r="J11" s="55"/>
      <c r="K11" s="55"/>
    </row>
    <row r="12" spans="1:11" ht="15.75" outlineLevel="1" x14ac:dyDescent="0.25">
      <c r="A12" s="57" t="s">
        <v>11</v>
      </c>
      <c r="B12" s="53" t="s">
        <v>12</v>
      </c>
      <c r="C12" s="54"/>
      <c r="D12" s="55"/>
      <c r="E12" s="167"/>
      <c r="F12" s="55"/>
      <c r="G12" s="54">
        <f t="shared" si="2"/>
        <v>0</v>
      </c>
      <c r="H12" s="54">
        <f t="shared" si="3"/>
        <v>0</v>
      </c>
      <c r="I12" s="56">
        <f>F12/F57*100</f>
        <v>0</v>
      </c>
      <c r="J12" s="55"/>
      <c r="K12" s="59"/>
    </row>
    <row r="13" spans="1:11" ht="72" outlineLevel="1" x14ac:dyDescent="0.25">
      <c r="A13" s="87" t="s">
        <v>13</v>
      </c>
      <c r="B13" s="63" t="s">
        <v>14</v>
      </c>
      <c r="C13" s="81"/>
      <c r="D13" s="82"/>
      <c r="E13" s="174"/>
      <c r="F13" s="82"/>
      <c r="G13" s="81">
        <f t="shared" si="2"/>
        <v>0</v>
      </c>
      <c r="H13" s="81">
        <f t="shared" si="3"/>
        <v>0</v>
      </c>
      <c r="I13" s="83">
        <f>F13/F57*100</f>
        <v>0</v>
      </c>
      <c r="J13" s="82"/>
      <c r="K13" s="82"/>
    </row>
    <row r="14" spans="1:11" s="4" customFormat="1" ht="31.5" outlineLevel="1" x14ac:dyDescent="0.25">
      <c r="A14" s="16" t="s">
        <v>101</v>
      </c>
      <c r="B14" s="90" t="s">
        <v>102</v>
      </c>
      <c r="C14" s="91"/>
      <c r="D14" s="92"/>
      <c r="E14" s="175"/>
      <c r="F14" s="92"/>
      <c r="G14" s="91">
        <f t="shared" si="2"/>
        <v>0</v>
      </c>
      <c r="H14" s="91">
        <f t="shared" si="3"/>
        <v>0</v>
      </c>
      <c r="I14" s="93" t="e">
        <f>F14/F58*100</f>
        <v>#DIV/0!</v>
      </c>
      <c r="J14" s="92"/>
      <c r="K14" s="92"/>
    </row>
    <row r="15" spans="1:11" outlineLevel="1" x14ac:dyDescent="0.25">
      <c r="A15" s="88" t="s">
        <v>15</v>
      </c>
      <c r="B15" s="89" t="s">
        <v>16</v>
      </c>
      <c r="C15" s="84"/>
      <c r="D15" s="85"/>
      <c r="E15" s="176"/>
      <c r="F15" s="85"/>
      <c r="G15" s="84">
        <f t="shared" si="2"/>
        <v>0</v>
      </c>
      <c r="H15" s="84">
        <f t="shared" si="3"/>
        <v>0</v>
      </c>
      <c r="I15" s="84">
        <f>F15/F57*100</f>
        <v>0</v>
      </c>
      <c r="J15" s="85"/>
      <c r="K15" s="85"/>
    </row>
    <row r="16" spans="1:11" ht="21.75" customHeight="1" outlineLevel="1" x14ac:dyDescent="0.25">
      <c r="A16" s="57" t="s">
        <v>17</v>
      </c>
      <c r="B16" s="53" t="s">
        <v>18</v>
      </c>
      <c r="C16" s="54"/>
      <c r="D16" s="55"/>
      <c r="E16" s="167"/>
      <c r="F16" s="55"/>
      <c r="G16" s="54">
        <f t="shared" si="2"/>
        <v>0</v>
      </c>
      <c r="H16" s="54">
        <f t="shared" si="3"/>
        <v>0</v>
      </c>
      <c r="I16" s="54">
        <f>F16/F57*100</f>
        <v>0</v>
      </c>
      <c r="J16" s="55"/>
      <c r="K16" s="55"/>
    </row>
    <row r="17" spans="1:13" x14ac:dyDescent="0.25">
      <c r="A17" s="49" t="s">
        <v>19</v>
      </c>
      <c r="B17" s="60" t="s">
        <v>20</v>
      </c>
      <c r="C17" s="51">
        <f>C18</f>
        <v>0</v>
      </c>
      <c r="D17" s="51">
        <f t="shared" ref="D17:K17" si="4">D18</f>
        <v>0</v>
      </c>
      <c r="E17" s="158">
        <f t="shared" si="4"/>
        <v>0</v>
      </c>
      <c r="F17" s="51">
        <f t="shared" si="4"/>
        <v>0</v>
      </c>
      <c r="G17" s="51">
        <f t="shared" si="4"/>
        <v>0</v>
      </c>
      <c r="H17" s="51">
        <f t="shared" si="4"/>
        <v>0</v>
      </c>
      <c r="I17" s="51">
        <f t="shared" si="4"/>
        <v>0</v>
      </c>
      <c r="J17" s="51">
        <f t="shared" si="4"/>
        <v>0</v>
      </c>
      <c r="K17" s="51">
        <f t="shared" si="4"/>
        <v>0</v>
      </c>
    </row>
    <row r="18" spans="1:13" ht="28.5" outlineLevel="1" x14ac:dyDescent="0.25">
      <c r="A18" s="61" t="s">
        <v>21</v>
      </c>
      <c r="B18" s="53" t="s">
        <v>22</v>
      </c>
      <c r="C18" s="54"/>
      <c r="D18" s="55"/>
      <c r="E18" s="167"/>
      <c r="F18" s="55"/>
      <c r="G18" s="54">
        <f>F18-C18</f>
        <v>0</v>
      </c>
      <c r="H18" s="54">
        <f>F18-E18</f>
        <v>0</v>
      </c>
      <c r="I18" s="54">
        <f>F18/F57*100</f>
        <v>0</v>
      </c>
      <c r="J18" s="55"/>
      <c r="K18" s="55"/>
    </row>
    <row r="19" spans="1:13" ht="57" x14ac:dyDescent="0.25">
      <c r="A19" s="49" t="s">
        <v>23</v>
      </c>
      <c r="B19" s="60" t="s">
        <v>24</v>
      </c>
      <c r="C19" s="51">
        <f>SUM(C20:C22)</f>
        <v>0</v>
      </c>
      <c r="D19" s="51">
        <f t="shared" ref="D19:F19" si="5">SUM(D20:D22)</f>
        <v>0</v>
      </c>
      <c r="E19" s="158">
        <f t="shared" si="5"/>
        <v>0</v>
      </c>
      <c r="F19" s="51">
        <f t="shared" si="5"/>
        <v>0</v>
      </c>
      <c r="G19" s="51">
        <f>F19-C19</f>
        <v>0</v>
      </c>
      <c r="H19" s="51">
        <f>F19-E19</f>
        <v>0</v>
      </c>
      <c r="I19" s="51">
        <f>F19/F57*100</f>
        <v>0</v>
      </c>
      <c r="J19" s="51">
        <f t="shared" ref="J19" si="6">SUM(J20:J22)</f>
        <v>0</v>
      </c>
      <c r="K19" s="51">
        <f t="shared" ref="K19" si="7">SUM(K20:K22)</f>
        <v>0</v>
      </c>
    </row>
    <row r="20" spans="1:13" s="4" customFormat="1" ht="21" customHeight="1" outlineLevel="1" x14ac:dyDescent="0.25">
      <c r="A20" s="19" t="s">
        <v>25</v>
      </c>
      <c r="B20" s="20" t="s">
        <v>26</v>
      </c>
      <c r="C20" s="32"/>
      <c r="D20" s="14"/>
      <c r="E20" s="177"/>
      <c r="F20" s="14"/>
      <c r="G20" s="32">
        <f t="shared" ref="G20:G22" si="8">F20-C20</f>
        <v>0</v>
      </c>
      <c r="H20" s="32">
        <f t="shared" ref="H20:H22" si="9">F20-E20</f>
        <v>0</v>
      </c>
      <c r="I20" s="32" t="e">
        <f>F20/F55*100</f>
        <v>#DIV/0!</v>
      </c>
      <c r="J20" s="14"/>
      <c r="K20" s="14"/>
    </row>
    <row r="21" spans="1:13" s="4" customFormat="1" ht="60.75" customHeight="1" outlineLevel="1" x14ac:dyDescent="0.25">
      <c r="A21" s="19" t="s">
        <v>27</v>
      </c>
      <c r="B21" s="12" t="s">
        <v>28</v>
      </c>
      <c r="C21" s="32"/>
      <c r="D21" s="14"/>
      <c r="E21" s="177"/>
      <c r="F21" s="14"/>
      <c r="G21" s="32">
        <f t="shared" si="8"/>
        <v>0</v>
      </c>
      <c r="H21" s="32">
        <f t="shared" si="9"/>
        <v>0</v>
      </c>
      <c r="I21" s="32" t="e">
        <f>F21/F55*100</f>
        <v>#DIV/0!</v>
      </c>
      <c r="J21" s="14"/>
      <c r="K21" s="14"/>
    </row>
    <row r="22" spans="1:13" s="4" customFormat="1" ht="49.5" customHeight="1" outlineLevel="1" x14ac:dyDescent="0.25">
      <c r="A22" s="19" t="s">
        <v>29</v>
      </c>
      <c r="B22" s="12" t="s">
        <v>30</v>
      </c>
      <c r="C22" s="32"/>
      <c r="D22" s="14"/>
      <c r="E22" s="177"/>
      <c r="F22" s="14"/>
      <c r="G22" s="32">
        <f t="shared" si="8"/>
        <v>0</v>
      </c>
      <c r="H22" s="32">
        <f t="shared" si="9"/>
        <v>0</v>
      </c>
      <c r="I22" s="32" t="e">
        <f>F22/F55*100</f>
        <v>#DIV/0!</v>
      </c>
      <c r="J22" s="14"/>
      <c r="K22" s="14"/>
    </row>
    <row r="23" spans="1:13" x14ac:dyDescent="0.25">
      <c r="A23" s="49" t="s">
        <v>31</v>
      </c>
      <c r="B23" s="60" t="s">
        <v>32</v>
      </c>
      <c r="C23" s="51">
        <f t="shared" ref="C23:F23" si="10">SUM(C24:C28)</f>
        <v>0</v>
      </c>
      <c r="D23" s="51">
        <f t="shared" si="10"/>
        <v>0</v>
      </c>
      <c r="E23" s="158">
        <f t="shared" si="10"/>
        <v>0</v>
      </c>
      <c r="F23" s="51">
        <f t="shared" si="10"/>
        <v>0</v>
      </c>
      <c r="G23" s="51">
        <f t="shared" ref="G23:G33" si="11">F23-C23</f>
        <v>0</v>
      </c>
      <c r="H23" s="51">
        <f t="shared" ref="H23:H33" si="12">F23-E23</f>
        <v>0</v>
      </c>
      <c r="I23" s="51">
        <f>F23/F57*100</f>
        <v>0</v>
      </c>
      <c r="J23" s="51">
        <f t="shared" ref="J23:K23" si="13">SUM(J24:J28)</f>
        <v>0</v>
      </c>
      <c r="K23" s="51">
        <f t="shared" si="13"/>
        <v>0</v>
      </c>
    </row>
    <row r="24" spans="1:13" outlineLevel="1" x14ac:dyDescent="0.25">
      <c r="A24" s="57" t="s">
        <v>33</v>
      </c>
      <c r="B24" s="53" t="s">
        <v>34</v>
      </c>
      <c r="C24" s="54"/>
      <c r="D24" s="55"/>
      <c r="E24" s="167"/>
      <c r="F24" s="54"/>
      <c r="G24" s="54">
        <f t="shared" si="11"/>
        <v>0</v>
      </c>
      <c r="H24" s="54">
        <f t="shared" si="12"/>
        <v>0</v>
      </c>
      <c r="I24" s="54">
        <f>F24/F57*100</f>
        <v>0</v>
      </c>
      <c r="J24" s="54"/>
      <c r="K24" s="54"/>
    </row>
    <row r="25" spans="1:13" outlineLevel="1" x14ac:dyDescent="0.25">
      <c r="A25" s="57" t="s">
        <v>35</v>
      </c>
      <c r="B25" s="53" t="s">
        <v>36</v>
      </c>
      <c r="C25" s="54"/>
      <c r="D25" s="55"/>
      <c r="E25" s="167"/>
      <c r="F25" s="54"/>
      <c r="G25" s="54">
        <f t="shared" si="11"/>
        <v>0</v>
      </c>
      <c r="H25" s="54">
        <f t="shared" si="12"/>
        <v>0</v>
      </c>
      <c r="I25" s="54">
        <f>F25/F57*100</f>
        <v>0</v>
      </c>
      <c r="J25" s="54"/>
      <c r="K25" s="54"/>
    </row>
    <row r="26" spans="1:13" outlineLevel="1" x14ac:dyDescent="0.25">
      <c r="A26" s="57" t="s">
        <v>37</v>
      </c>
      <c r="B26" s="53" t="s">
        <v>38</v>
      </c>
      <c r="C26" s="54"/>
      <c r="D26" s="55"/>
      <c r="E26" s="167"/>
      <c r="F26" s="55"/>
      <c r="G26" s="54">
        <f t="shared" si="11"/>
        <v>0</v>
      </c>
      <c r="H26" s="54">
        <f t="shared" si="12"/>
        <v>0</v>
      </c>
      <c r="I26" s="54">
        <f>F26/F57*100</f>
        <v>0</v>
      </c>
      <c r="J26" s="55"/>
      <c r="K26" s="55"/>
    </row>
    <row r="27" spans="1:13" ht="29.25" outlineLevel="1" x14ac:dyDescent="0.25">
      <c r="A27" s="57" t="s">
        <v>39</v>
      </c>
      <c r="B27" s="53" t="s">
        <v>40</v>
      </c>
      <c r="C27" s="54"/>
      <c r="D27" s="55"/>
      <c r="E27" s="167"/>
      <c r="F27" s="55"/>
      <c r="G27" s="54">
        <f t="shared" si="11"/>
        <v>0</v>
      </c>
      <c r="H27" s="54">
        <f t="shared" si="12"/>
        <v>0</v>
      </c>
      <c r="I27" s="54">
        <f>F27/F57*100</f>
        <v>0</v>
      </c>
      <c r="J27" s="55"/>
      <c r="K27" s="55"/>
    </row>
    <row r="28" spans="1:13" ht="29.25" outlineLevel="1" x14ac:dyDescent="0.25">
      <c r="A28" s="57" t="s">
        <v>41</v>
      </c>
      <c r="B28" s="53" t="s">
        <v>42</v>
      </c>
      <c r="C28" s="54"/>
      <c r="D28" s="55"/>
      <c r="E28" s="167"/>
      <c r="F28" s="55"/>
      <c r="G28" s="54">
        <f t="shared" si="11"/>
        <v>0</v>
      </c>
      <c r="H28" s="54">
        <f t="shared" si="12"/>
        <v>0</v>
      </c>
      <c r="I28" s="54">
        <f>F28/F57*100</f>
        <v>0</v>
      </c>
      <c r="J28" s="55"/>
      <c r="K28" s="55"/>
    </row>
    <row r="29" spans="1:13" ht="28.5" x14ac:dyDescent="0.25">
      <c r="A29" s="49" t="s">
        <v>43</v>
      </c>
      <c r="B29" s="60" t="s">
        <v>44</v>
      </c>
      <c r="C29" s="51">
        <f>SUM(C30:C33)</f>
        <v>0</v>
      </c>
      <c r="D29" s="51">
        <f t="shared" ref="D29:K29" si="14">SUM(D30:D33)</f>
        <v>0</v>
      </c>
      <c r="E29" s="158">
        <f t="shared" si="14"/>
        <v>0</v>
      </c>
      <c r="F29" s="51">
        <f t="shared" si="14"/>
        <v>0</v>
      </c>
      <c r="G29" s="51">
        <f t="shared" si="11"/>
        <v>0</v>
      </c>
      <c r="H29" s="51">
        <f t="shared" si="12"/>
        <v>0</v>
      </c>
      <c r="I29" s="51">
        <f>F29/F57*100</f>
        <v>0</v>
      </c>
      <c r="J29" s="51">
        <f t="shared" si="14"/>
        <v>0</v>
      </c>
      <c r="K29" s="51">
        <f t="shared" si="14"/>
        <v>0</v>
      </c>
    </row>
    <row r="30" spans="1:13" outlineLevel="1" x14ac:dyDescent="0.25">
      <c r="A30" s="57" t="s">
        <v>45</v>
      </c>
      <c r="B30" s="53" t="s">
        <v>46</v>
      </c>
      <c r="C30" s="54"/>
      <c r="D30" s="55"/>
      <c r="E30" s="167"/>
      <c r="F30" s="55"/>
      <c r="G30" s="54">
        <f t="shared" si="11"/>
        <v>0</v>
      </c>
      <c r="H30" s="54">
        <f t="shared" si="12"/>
        <v>0</v>
      </c>
      <c r="I30" s="54">
        <f>F30/F57*100</f>
        <v>0</v>
      </c>
      <c r="J30" s="54"/>
      <c r="K30" s="54"/>
    </row>
    <row r="31" spans="1:13" outlineLevel="1" x14ac:dyDescent="0.25">
      <c r="A31" s="57" t="s">
        <v>47</v>
      </c>
      <c r="B31" s="53" t="s">
        <v>48</v>
      </c>
      <c r="C31" s="54"/>
      <c r="D31" s="55"/>
      <c r="E31" s="167"/>
      <c r="F31" s="55"/>
      <c r="G31" s="54">
        <f t="shared" si="11"/>
        <v>0</v>
      </c>
      <c r="H31" s="54">
        <f t="shared" si="12"/>
        <v>0</v>
      </c>
      <c r="I31" s="54">
        <f>F31/F57*100</f>
        <v>0</v>
      </c>
      <c r="J31" s="54"/>
      <c r="K31" s="54"/>
      <c r="M31" s="64"/>
    </row>
    <row r="32" spans="1:13" outlineLevel="1" x14ac:dyDescent="0.25">
      <c r="A32" s="57" t="s">
        <v>49</v>
      </c>
      <c r="B32" s="53" t="s">
        <v>50</v>
      </c>
      <c r="C32" s="54"/>
      <c r="D32" s="55"/>
      <c r="E32" s="167"/>
      <c r="F32" s="55"/>
      <c r="G32" s="54">
        <f t="shared" si="11"/>
        <v>0</v>
      </c>
      <c r="H32" s="54">
        <f t="shared" si="12"/>
        <v>0</v>
      </c>
      <c r="I32" s="54">
        <f>F32/F57*100</f>
        <v>0</v>
      </c>
      <c r="J32" s="55"/>
      <c r="K32" s="55"/>
      <c r="M32" s="65"/>
    </row>
    <row r="33" spans="1:13" ht="29.25" outlineLevel="1" x14ac:dyDescent="0.25">
      <c r="A33" s="57" t="s">
        <v>51</v>
      </c>
      <c r="B33" s="53" t="s">
        <v>52</v>
      </c>
      <c r="C33" s="54"/>
      <c r="D33" s="55"/>
      <c r="E33" s="167"/>
      <c r="F33" s="55"/>
      <c r="G33" s="54">
        <f t="shared" si="11"/>
        <v>0</v>
      </c>
      <c r="H33" s="54">
        <f t="shared" si="12"/>
        <v>0</v>
      </c>
      <c r="I33" s="54">
        <f>F33/F57*100</f>
        <v>0</v>
      </c>
      <c r="J33" s="55"/>
      <c r="K33" s="55"/>
      <c r="M33" s="65"/>
    </row>
    <row r="34" spans="1:13" s="4" customFormat="1" ht="31.5" x14ac:dyDescent="0.25">
      <c r="A34" s="21" t="s">
        <v>53</v>
      </c>
      <c r="B34" s="17" t="s">
        <v>54</v>
      </c>
      <c r="C34" s="33">
        <f>C35</f>
        <v>0</v>
      </c>
      <c r="D34" s="33">
        <f t="shared" ref="D34:H34" si="15">D35</f>
        <v>0</v>
      </c>
      <c r="E34" s="10">
        <f t="shared" si="15"/>
        <v>0</v>
      </c>
      <c r="F34" s="33">
        <f t="shared" si="15"/>
        <v>0</v>
      </c>
      <c r="G34" s="33">
        <f t="shared" si="15"/>
        <v>0</v>
      </c>
      <c r="H34" s="33">
        <f t="shared" si="15"/>
        <v>0</v>
      </c>
      <c r="I34" s="33">
        <f>F34/F57*100</f>
        <v>0</v>
      </c>
      <c r="J34" s="37">
        <f t="shared" ref="J34:K34" si="16">J35</f>
        <v>0</v>
      </c>
      <c r="K34" s="37">
        <f t="shared" si="16"/>
        <v>0</v>
      </c>
    </row>
    <row r="35" spans="1:13" s="4" customFormat="1" ht="31.5" outlineLevel="1" x14ac:dyDescent="0.25">
      <c r="A35" s="22" t="s">
        <v>55</v>
      </c>
      <c r="B35" s="12" t="s">
        <v>56</v>
      </c>
      <c r="C35" s="32"/>
      <c r="D35" s="14"/>
      <c r="E35" s="177"/>
      <c r="F35" s="14"/>
      <c r="G35" s="32">
        <f t="shared" ref="G35" si="17">F35-C35</f>
        <v>0</v>
      </c>
      <c r="H35" s="32">
        <f t="shared" ref="H35" si="18">F35-E35</f>
        <v>0</v>
      </c>
      <c r="I35" s="42">
        <f>F35/F57*100</f>
        <v>0</v>
      </c>
      <c r="J35" s="34"/>
      <c r="K35" s="34"/>
    </row>
    <row r="36" spans="1:13" x14ac:dyDescent="0.25">
      <c r="A36" s="49" t="s">
        <v>57</v>
      </c>
      <c r="B36" s="60" t="s">
        <v>58</v>
      </c>
      <c r="C36" s="51">
        <f>SUM(C37:C41)</f>
        <v>277187602.07999998</v>
      </c>
      <c r="D36" s="51">
        <f>SUM(D37:D41)</f>
        <v>284779193</v>
      </c>
      <c r="E36" s="158">
        <f>SUM(E37:E41)</f>
        <v>302365457.48000002</v>
      </c>
      <c r="F36" s="51">
        <f>SUM(F37:F41)</f>
        <v>326132517</v>
      </c>
      <c r="G36" s="51">
        <f t="shared" ref="G36:G56" si="19">F36-C36</f>
        <v>48944914.920000017</v>
      </c>
      <c r="H36" s="51">
        <f t="shared" ref="H36:H56" si="20">F36-E36</f>
        <v>23767059.519999981</v>
      </c>
      <c r="I36" s="51">
        <f>F36/F57*100</f>
        <v>32.077836176360869</v>
      </c>
      <c r="J36" s="51">
        <f>SUM(J37:J41)</f>
        <v>328009835</v>
      </c>
      <c r="K36" s="51">
        <f>SUM(K37:K41)</f>
        <v>329965078</v>
      </c>
      <c r="M36" s="66"/>
    </row>
    <row r="37" spans="1:13" outlineLevel="1" x14ac:dyDescent="0.25">
      <c r="A37" s="57" t="s">
        <v>59</v>
      </c>
      <c r="B37" s="53" t="s">
        <v>60</v>
      </c>
      <c r="C37" s="54"/>
      <c r="D37" s="55"/>
      <c r="E37" s="167"/>
      <c r="F37" s="55"/>
      <c r="G37" s="54">
        <f t="shared" si="19"/>
        <v>0</v>
      </c>
      <c r="H37" s="54">
        <f t="shared" si="20"/>
        <v>0</v>
      </c>
      <c r="I37" s="54">
        <f>F37/F57*100</f>
        <v>0</v>
      </c>
      <c r="J37" s="55"/>
      <c r="K37" s="55"/>
      <c r="M37" s="67"/>
    </row>
    <row r="38" spans="1:13" outlineLevel="1" x14ac:dyDescent="0.25">
      <c r="A38" s="57" t="s">
        <v>61</v>
      </c>
      <c r="B38" s="53" t="s">
        <v>62</v>
      </c>
      <c r="C38" s="56"/>
      <c r="D38" s="68"/>
      <c r="E38" s="167"/>
      <c r="F38" s="68"/>
      <c r="G38" s="56">
        <f t="shared" si="19"/>
        <v>0</v>
      </c>
      <c r="H38" s="56">
        <f t="shared" si="20"/>
        <v>0</v>
      </c>
      <c r="I38" s="56">
        <f>F38/F57*100</f>
        <v>0</v>
      </c>
      <c r="J38" s="68"/>
      <c r="K38" s="68"/>
      <c r="M38" s="67"/>
    </row>
    <row r="39" spans="1:13" outlineLevel="1" x14ac:dyDescent="0.25">
      <c r="A39" s="57" t="s">
        <v>63</v>
      </c>
      <c r="B39" s="53" t="s">
        <v>64</v>
      </c>
      <c r="C39" s="56">
        <v>276593242.07999998</v>
      </c>
      <c r="D39" s="68">
        <v>284184833</v>
      </c>
      <c r="E39" s="178">
        <v>301825457.48000002</v>
      </c>
      <c r="F39" s="68">
        <v>325592517</v>
      </c>
      <c r="G39" s="56">
        <f t="shared" si="19"/>
        <v>48999274.920000017</v>
      </c>
      <c r="H39" s="56">
        <f t="shared" si="20"/>
        <v>23767059.519999981</v>
      </c>
      <c r="I39" s="56">
        <f>F39/F57*100</f>
        <v>32.024722700603917</v>
      </c>
      <c r="J39" s="68">
        <v>327469835</v>
      </c>
      <c r="K39" s="68">
        <v>329425078</v>
      </c>
      <c r="M39" s="67"/>
    </row>
    <row r="40" spans="1:13" outlineLevel="1" x14ac:dyDescent="0.25">
      <c r="A40" s="57" t="s">
        <v>65</v>
      </c>
      <c r="B40" s="53" t="s">
        <v>66</v>
      </c>
      <c r="C40" s="56"/>
      <c r="D40" s="68"/>
      <c r="E40" s="167"/>
      <c r="F40" s="68"/>
      <c r="G40" s="56">
        <f t="shared" si="19"/>
        <v>0</v>
      </c>
      <c r="H40" s="56">
        <f t="shared" si="20"/>
        <v>0</v>
      </c>
      <c r="I40" s="56">
        <f>F40/F57*100</f>
        <v>0</v>
      </c>
      <c r="J40" s="68"/>
      <c r="K40" s="68"/>
      <c r="M40" s="67"/>
    </row>
    <row r="41" spans="1:13" ht="29.25" outlineLevel="1" x14ac:dyDescent="0.25">
      <c r="A41" s="57" t="s">
        <v>67</v>
      </c>
      <c r="B41" s="53" t="s">
        <v>68</v>
      </c>
      <c r="C41" s="56">
        <v>594360</v>
      </c>
      <c r="D41" s="68">
        <v>594360</v>
      </c>
      <c r="E41" s="167">
        <v>540000</v>
      </c>
      <c r="F41" s="68">
        <v>540000</v>
      </c>
      <c r="G41" s="56">
        <f t="shared" si="19"/>
        <v>-54360</v>
      </c>
      <c r="H41" s="56">
        <f t="shared" si="20"/>
        <v>0</v>
      </c>
      <c r="I41" s="56">
        <f>F41/F57*100</f>
        <v>5.3113475756957004E-2</v>
      </c>
      <c r="J41" s="68">
        <v>540000</v>
      </c>
      <c r="K41" s="68">
        <v>540000</v>
      </c>
      <c r="M41" s="67"/>
    </row>
    <row r="42" spans="1:13" ht="28.5" x14ac:dyDescent="0.25">
      <c r="A42" s="49" t="s">
        <v>69</v>
      </c>
      <c r="B42" s="60" t="s">
        <v>70</v>
      </c>
      <c r="C42" s="51">
        <f>SUM(C43:C44)</f>
        <v>522318879.42000002</v>
      </c>
      <c r="D42" s="51">
        <f t="shared" ref="D42:K42" si="21">SUM(D43:D44)</f>
        <v>581789859.32000005</v>
      </c>
      <c r="E42" s="158">
        <f t="shared" si="21"/>
        <v>700477912.03999996</v>
      </c>
      <c r="F42" s="51">
        <f t="shared" si="21"/>
        <v>690558618.91999996</v>
      </c>
      <c r="G42" s="51">
        <f t="shared" si="19"/>
        <v>168239739.49999994</v>
      </c>
      <c r="H42" s="51">
        <f t="shared" si="20"/>
        <v>-9919293.1200000048</v>
      </c>
      <c r="I42" s="51">
        <f>F42/F57*100</f>
        <v>67.922163823639124</v>
      </c>
      <c r="J42" s="51">
        <f t="shared" si="21"/>
        <v>692514158.25</v>
      </c>
      <c r="K42" s="51">
        <f t="shared" si="21"/>
        <v>691268780.47000003</v>
      </c>
      <c r="M42" s="66"/>
    </row>
    <row r="43" spans="1:13" outlineLevel="1" x14ac:dyDescent="0.25">
      <c r="A43" s="62" t="s">
        <v>71</v>
      </c>
      <c r="B43" s="53" t="s">
        <v>72</v>
      </c>
      <c r="C43" s="56">
        <v>450280718.85000002</v>
      </c>
      <c r="D43" s="68">
        <v>495043041.06</v>
      </c>
      <c r="E43" s="167">
        <v>613714471.78999996</v>
      </c>
      <c r="F43" s="68">
        <v>594490836.65999997</v>
      </c>
      <c r="G43" s="56">
        <f t="shared" si="19"/>
        <v>144210117.80999994</v>
      </c>
      <c r="H43" s="56">
        <f t="shared" si="20"/>
        <v>-19223635.129999995</v>
      </c>
      <c r="I43" s="56">
        <f>F43/F57*100</f>
        <v>58.473101186433333</v>
      </c>
      <c r="J43" s="68">
        <v>595912303.26999998</v>
      </c>
      <c r="K43" s="68">
        <v>593477463.26999998</v>
      </c>
      <c r="M43" s="67"/>
    </row>
    <row r="44" spans="1:13" ht="28.5" outlineLevel="1" x14ac:dyDescent="0.25">
      <c r="A44" s="62" t="s">
        <v>73</v>
      </c>
      <c r="B44" s="53" t="s">
        <v>74</v>
      </c>
      <c r="C44" s="56">
        <f>1953000+56492607.71+13592552.86</f>
        <v>72038160.569999993</v>
      </c>
      <c r="D44" s="68">
        <f>70570504+1953000+14223314.26</f>
        <v>86746818.260000005</v>
      </c>
      <c r="E44" s="178">
        <v>86763440.25</v>
      </c>
      <c r="F44" s="68">
        <v>96067782.260000005</v>
      </c>
      <c r="G44" s="56">
        <f t="shared" si="19"/>
        <v>24029621.690000013</v>
      </c>
      <c r="H44" s="56">
        <f t="shared" si="20"/>
        <v>9304342.0100000054</v>
      </c>
      <c r="I44" s="56">
        <f>F44/F57*100</f>
        <v>9.4490626372058042</v>
      </c>
      <c r="J44" s="68">
        <v>96601854.980000004</v>
      </c>
      <c r="K44" s="68">
        <v>97791317.200000003</v>
      </c>
      <c r="M44" s="67"/>
    </row>
    <row r="45" spans="1:13" x14ac:dyDescent="0.25">
      <c r="A45" s="49" t="s">
        <v>75</v>
      </c>
      <c r="B45" s="60" t="s">
        <v>76</v>
      </c>
      <c r="C45" s="51">
        <f>SUM(C46:C49)</f>
        <v>0</v>
      </c>
      <c r="D45" s="51">
        <f t="shared" ref="D45:K45" si="22">SUM(D46:D49)</f>
        <v>0</v>
      </c>
      <c r="E45" s="158">
        <f t="shared" si="22"/>
        <v>0</v>
      </c>
      <c r="F45" s="51">
        <f t="shared" si="22"/>
        <v>0</v>
      </c>
      <c r="G45" s="51">
        <f t="shared" si="19"/>
        <v>0</v>
      </c>
      <c r="H45" s="51">
        <f t="shared" si="20"/>
        <v>0</v>
      </c>
      <c r="I45" s="51">
        <f>F45/F57*100</f>
        <v>0</v>
      </c>
      <c r="J45" s="51">
        <f t="shared" si="22"/>
        <v>0</v>
      </c>
      <c r="K45" s="51">
        <f t="shared" si="22"/>
        <v>0</v>
      </c>
      <c r="M45" s="65"/>
    </row>
    <row r="46" spans="1:13" outlineLevel="1" x14ac:dyDescent="0.25">
      <c r="A46" s="62" t="s">
        <v>77</v>
      </c>
      <c r="B46" s="53" t="s">
        <v>78</v>
      </c>
      <c r="C46" s="54"/>
      <c r="D46" s="55"/>
      <c r="E46" s="167"/>
      <c r="F46" s="55"/>
      <c r="G46" s="54">
        <f t="shared" si="19"/>
        <v>0</v>
      </c>
      <c r="H46" s="54">
        <f t="shared" si="20"/>
        <v>0</v>
      </c>
      <c r="I46" s="54">
        <f>F46/F57*100</f>
        <v>0</v>
      </c>
      <c r="J46" s="55"/>
      <c r="K46" s="55"/>
      <c r="M46" s="65"/>
    </row>
    <row r="47" spans="1:13" outlineLevel="1" x14ac:dyDescent="0.25">
      <c r="A47" s="62" t="s">
        <v>79</v>
      </c>
      <c r="B47" s="53" t="s">
        <v>80</v>
      </c>
      <c r="C47" s="54"/>
      <c r="D47" s="55"/>
      <c r="E47" s="167"/>
      <c r="F47" s="55"/>
      <c r="G47" s="54">
        <f t="shared" si="19"/>
        <v>0</v>
      </c>
      <c r="H47" s="54">
        <f t="shared" si="20"/>
        <v>0</v>
      </c>
      <c r="I47" s="54">
        <f>F47/F57*100</f>
        <v>0</v>
      </c>
      <c r="J47" s="55"/>
      <c r="K47" s="55"/>
      <c r="M47" s="65"/>
    </row>
    <row r="48" spans="1:13" outlineLevel="1" x14ac:dyDescent="0.25">
      <c r="A48" s="62" t="s">
        <v>81</v>
      </c>
      <c r="B48" s="53" t="s">
        <v>82</v>
      </c>
      <c r="C48" s="54"/>
      <c r="D48" s="55"/>
      <c r="E48" s="166"/>
      <c r="F48" s="55"/>
      <c r="G48" s="54">
        <f t="shared" si="19"/>
        <v>0</v>
      </c>
      <c r="H48" s="54">
        <f t="shared" si="20"/>
        <v>0</v>
      </c>
      <c r="I48" s="54">
        <f>F48/F57*100</f>
        <v>0</v>
      </c>
      <c r="J48" s="55"/>
      <c r="K48" s="55"/>
      <c r="M48" s="65"/>
    </row>
    <row r="49" spans="1:13" ht="28.5" outlineLevel="1" x14ac:dyDescent="0.25">
      <c r="A49" s="62" t="s">
        <v>83</v>
      </c>
      <c r="B49" s="53" t="s">
        <v>84</v>
      </c>
      <c r="C49" s="54"/>
      <c r="D49" s="55"/>
      <c r="E49" s="166"/>
      <c r="F49" s="55"/>
      <c r="G49" s="54">
        <f t="shared" si="19"/>
        <v>0</v>
      </c>
      <c r="H49" s="54">
        <f t="shared" si="20"/>
        <v>0</v>
      </c>
      <c r="I49" s="54">
        <f>F49/F57*100</f>
        <v>0</v>
      </c>
      <c r="J49" s="55"/>
      <c r="K49" s="55"/>
      <c r="M49" s="65"/>
    </row>
    <row r="50" spans="1:13" x14ac:dyDescent="0.25">
      <c r="A50" s="49" t="s">
        <v>85</v>
      </c>
      <c r="B50" s="60" t="s">
        <v>86</v>
      </c>
      <c r="C50" s="51"/>
      <c r="D50" s="51">
        <f t="shared" ref="D50:F50" si="23">SUM(D51:D54)</f>
        <v>0</v>
      </c>
      <c r="E50" s="158">
        <f t="shared" si="23"/>
        <v>0</v>
      </c>
      <c r="F50" s="51">
        <f t="shared" si="23"/>
        <v>0</v>
      </c>
      <c r="G50" s="51">
        <f t="shared" si="19"/>
        <v>0</v>
      </c>
      <c r="H50" s="51">
        <f t="shared" si="20"/>
        <v>0</v>
      </c>
      <c r="I50" s="51">
        <f>F50/F57*100</f>
        <v>0</v>
      </c>
      <c r="J50" s="51">
        <f t="shared" ref="J50:K50" si="24">SUM(J51:J54)</f>
        <v>0</v>
      </c>
      <c r="K50" s="51">
        <f t="shared" si="24"/>
        <v>0</v>
      </c>
      <c r="M50" s="64"/>
    </row>
    <row r="51" spans="1:13" x14ac:dyDescent="0.25">
      <c r="A51" s="57" t="s">
        <v>87</v>
      </c>
      <c r="B51" s="53" t="s">
        <v>88</v>
      </c>
      <c r="C51" s="54"/>
      <c r="D51" s="54"/>
      <c r="E51" s="166"/>
      <c r="F51" s="55"/>
      <c r="G51" s="54">
        <f t="shared" si="19"/>
        <v>0</v>
      </c>
      <c r="H51" s="54">
        <f t="shared" si="20"/>
        <v>0</v>
      </c>
      <c r="I51" s="54">
        <f>F51/F57*100</f>
        <v>0</v>
      </c>
      <c r="J51" s="55"/>
      <c r="K51" s="55"/>
    </row>
    <row r="52" spans="1:13" x14ac:dyDescent="0.25">
      <c r="A52" s="57" t="s">
        <v>89</v>
      </c>
      <c r="B52" s="53" t="s">
        <v>90</v>
      </c>
      <c r="C52" s="54"/>
      <c r="D52" s="54"/>
      <c r="E52" s="166"/>
      <c r="F52" s="55"/>
      <c r="G52" s="54">
        <f t="shared" si="19"/>
        <v>0</v>
      </c>
      <c r="H52" s="54">
        <f t="shared" si="20"/>
        <v>0</v>
      </c>
      <c r="I52" s="54">
        <f>F52/F57*100</f>
        <v>0</v>
      </c>
      <c r="J52" s="55"/>
      <c r="K52" s="55"/>
    </row>
    <row r="53" spans="1:13" x14ac:dyDescent="0.25">
      <c r="A53" s="57" t="s">
        <v>91</v>
      </c>
      <c r="B53" s="53" t="s">
        <v>92</v>
      </c>
      <c r="C53" s="54"/>
      <c r="D53" s="54"/>
      <c r="E53" s="166"/>
      <c r="F53" s="55"/>
      <c r="G53" s="54">
        <f t="shared" si="19"/>
        <v>0</v>
      </c>
      <c r="H53" s="54">
        <f t="shared" si="20"/>
        <v>0</v>
      </c>
      <c r="I53" s="54">
        <f>F53/F57*100</f>
        <v>0</v>
      </c>
      <c r="J53" s="55"/>
      <c r="K53" s="55"/>
    </row>
    <row r="54" spans="1:13" ht="29.25" outlineLevel="1" x14ac:dyDescent="0.25">
      <c r="A54" s="57" t="s">
        <v>93</v>
      </c>
      <c r="B54" s="53" t="s">
        <v>94</v>
      </c>
      <c r="C54" s="54"/>
      <c r="D54" s="55"/>
      <c r="E54" s="166"/>
      <c r="F54" s="55"/>
      <c r="G54" s="54">
        <f t="shared" si="19"/>
        <v>0</v>
      </c>
      <c r="H54" s="54">
        <f t="shared" si="20"/>
        <v>0</v>
      </c>
      <c r="I54" s="54">
        <f>F54/F57*100</f>
        <v>0</v>
      </c>
      <c r="J54" s="54"/>
      <c r="K54" s="54"/>
    </row>
    <row r="55" spans="1:13" ht="42.75" x14ac:dyDescent="0.25">
      <c r="A55" s="49" t="s">
        <v>95</v>
      </c>
      <c r="B55" s="60" t="s">
        <v>96</v>
      </c>
      <c r="C55" s="51">
        <f>C56</f>
        <v>0</v>
      </c>
      <c r="D55" s="51">
        <f t="shared" ref="D55:K55" si="25">D56</f>
        <v>0</v>
      </c>
      <c r="E55" s="158">
        <f t="shared" si="25"/>
        <v>0</v>
      </c>
      <c r="F55" s="51">
        <f t="shared" si="25"/>
        <v>0</v>
      </c>
      <c r="G55" s="51">
        <f t="shared" si="19"/>
        <v>0</v>
      </c>
      <c r="H55" s="51">
        <f t="shared" si="20"/>
        <v>0</v>
      </c>
      <c r="I55" s="51">
        <f>F55/F57*100</f>
        <v>0</v>
      </c>
      <c r="J55" s="51">
        <f t="shared" si="25"/>
        <v>0</v>
      </c>
      <c r="K55" s="51">
        <f t="shared" si="25"/>
        <v>0</v>
      </c>
    </row>
    <row r="56" spans="1:13" ht="29.25" outlineLevel="1" x14ac:dyDescent="0.25">
      <c r="A56" s="57" t="s">
        <v>97</v>
      </c>
      <c r="B56" s="53" t="s">
        <v>98</v>
      </c>
      <c r="C56" s="54"/>
      <c r="D56" s="55"/>
      <c r="E56" s="166"/>
      <c r="F56" s="55"/>
      <c r="G56" s="54">
        <f t="shared" si="19"/>
        <v>0</v>
      </c>
      <c r="H56" s="54">
        <f t="shared" si="20"/>
        <v>0</v>
      </c>
      <c r="I56" s="54">
        <f>F56/F57*100</f>
        <v>0</v>
      </c>
      <c r="J56" s="55"/>
      <c r="K56" s="54"/>
    </row>
    <row r="57" spans="1:13" ht="27.75" customHeight="1" x14ac:dyDescent="0.25">
      <c r="A57" s="140" t="s">
        <v>99</v>
      </c>
      <c r="B57" s="141"/>
      <c r="C57" s="69">
        <f t="shared" ref="C57:H57" si="26">C8+C17+C19+C23+C29+C36+C42+C45+C50+C55</f>
        <v>799506481.5</v>
      </c>
      <c r="D57" s="69">
        <f t="shared" si="26"/>
        <v>866569052.32000005</v>
      </c>
      <c r="E57" s="162">
        <f t="shared" si="26"/>
        <v>1002843369.52</v>
      </c>
      <c r="F57" s="69">
        <f t="shared" si="26"/>
        <v>1016691135.92</v>
      </c>
      <c r="G57" s="69">
        <f t="shared" si="26"/>
        <v>217184654.41999996</v>
      </c>
      <c r="H57" s="69">
        <f t="shared" si="26"/>
        <v>13847766.399999976</v>
      </c>
      <c r="I57" s="69"/>
      <c r="J57" s="69">
        <f>J8+J17+J19+J23+J29+J36+J42+J45+J50+J55</f>
        <v>1020523993.25</v>
      </c>
      <c r="K57" s="69">
        <f>K8+K17+K19+K23+K29+K36+K42+K45+K50+K55</f>
        <v>1021233858.47</v>
      </c>
    </row>
    <row r="58" spans="1:13" ht="12.75" customHeight="1" x14ac:dyDescent="0.25">
      <c r="A58" s="43"/>
      <c r="B58" s="70"/>
      <c r="C58" s="71"/>
      <c r="D58" s="71"/>
      <c r="E58" s="168"/>
      <c r="F58" s="71"/>
      <c r="G58" s="71"/>
      <c r="H58" s="71"/>
      <c r="I58" s="72"/>
      <c r="J58" s="43"/>
      <c r="K58" s="43"/>
    </row>
    <row r="59" spans="1:13" x14ac:dyDescent="0.25">
      <c r="D59" s="64"/>
      <c r="E59" s="179"/>
    </row>
    <row r="60" spans="1:13" x14ac:dyDescent="0.25">
      <c r="D60" s="64"/>
    </row>
    <row r="61" spans="1:13" x14ac:dyDescent="0.25">
      <c r="D61" s="75"/>
      <c r="F61" s="76"/>
      <c r="G61" s="76"/>
      <c r="H61" s="76"/>
    </row>
    <row r="62" spans="1:13" x14ac:dyDescent="0.25">
      <c r="E62" s="179"/>
    </row>
  </sheetData>
  <mergeCells count="16">
    <mergeCell ref="A57:B57"/>
    <mergeCell ref="H6:H7"/>
    <mergeCell ref="I6:I7"/>
    <mergeCell ref="J6:J7"/>
    <mergeCell ref="F6:F7"/>
    <mergeCell ref="G6:G7"/>
    <mergeCell ref="A6:A7"/>
    <mergeCell ref="B6:B7"/>
    <mergeCell ref="C6:C7"/>
    <mergeCell ref="E6:E7"/>
    <mergeCell ref="K6:K7"/>
    <mergeCell ref="A1:E1"/>
    <mergeCell ref="A2:E2"/>
    <mergeCell ref="A3:K3"/>
    <mergeCell ref="A4:K4"/>
    <mergeCell ref="A5:K5"/>
  </mergeCells>
  <pageMargins left="0.59027779102325439" right="0.59027779102325439" top="0.59027779102325439" bottom="0.59027779102325439" header="0.39375001192092896" footer="0.39375001192092896"/>
  <pageSetup paperSize="9" scale="68" fitToHeight="200" orientation="landscape" errors="blank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zoomScaleNormal="100" workbookViewId="0">
      <pane ySplit="7" topLeftCell="A8" activePane="bottomLeft" state="frozen"/>
      <selection pane="bottomLeft" activeCell="E57" sqref="E57"/>
    </sheetView>
  </sheetViews>
  <sheetFormatPr defaultRowHeight="15.75" outlineLevelRow="1" x14ac:dyDescent="0.25"/>
  <cols>
    <col min="1" max="1" width="48.5703125" style="4" customWidth="1"/>
    <col min="2" max="2" width="7.7109375" style="27" customWidth="1"/>
    <col min="3" max="3" width="18.28515625" style="4" customWidth="1"/>
    <col min="4" max="4" width="19.7109375" style="4" customWidth="1"/>
    <col min="5" max="5" width="19.7109375" style="155" customWidth="1"/>
    <col min="6" max="6" width="18.7109375" style="4" customWidth="1"/>
    <col min="7" max="8" width="16.7109375" style="4" customWidth="1"/>
    <col min="9" max="9" width="13.42578125" style="31" customWidth="1"/>
    <col min="10" max="11" width="19.42578125" style="4" customWidth="1"/>
    <col min="12" max="16384" width="9.140625" style="4"/>
  </cols>
  <sheetData>
    <row r="1" spans="1:11" ht="15" customHeight="1" x14ac:dyDescent="0.25">
      <c r="A1" s="115"/>
      <c r="B1" s="116"/>
      <c r="C1" s="116"/>
      <c r="D1" s="116"/>
      <c r="E1" s="116"/>
      <c r="F1" s="40"/>
      <c r="G1" s="40"/>
      <c r="H1" s="40"/>
      <c r="I1" s="3"/>
      <c r="J1" s="2"/>
      <c r="K1" s="2"/>
    </row>
    <row r="2" spans="1:11" ht="15.2" customHeight="1" x14ac:dyDescent="0.25">
      <c r="A2" s="115"/>
      <c r="B2" s="116"/>
      <c r="C2" s="116"/>
      <c r="D2" s="116"/>
      <c r="E2" s="116"/>
      <c r="F2" s="40"/>
      <c r="G2" s="40"/>
      <c r="H2" s="40"/>
      <c r="I2" s="3"/>
      <c r="J2" s="2"/>
      <c r="K2" s="2"/>
    </row>
    <row r="3" spans="1:11" ht="51.6" customHeight="1" x14ac:dyDescent="0.25">
      <c r="A3" s="117" t="s">
        <v>104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5.75" customHeight="1" x14ac:dyDescent="0.25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customHeight="1" x14ac:dyDescent="0.25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s="6" customFormat="1" ht="26.25" customHeight="1" x14ac:dyDescent="0.25">
      <c r="A6" s="123" t="s">
        <v>0</v>
      </c>
      <c r="B6" s="125" t="s">
        <v>1</v>
      </c>
      <c r="C6" s="127" t="s">
        <v>105</v>
      </c>
      <c r="D6" s="98" t="s">
        <v>106</v>
      </c>
      <c r="E6" s="151" t="s">
        <v>107</v>
      </c>
      <c r="F6" s="131">
        <v>2025</v>
      </c>
      <c r="G6" s="127" t="s">
        <v>110</v>
      </c>
      <c r="H6" s="127" t="s">
        <v>108</v>
      </c>
      <c r="I6" s="127" t="s">
        <v>2</v>
      </c>
      <c r="J6" s="123" t="s">
        <v>100</v>
      </c>
      <c r="K6" s="123" t="s">
        <v>109</v>
      </c>
    </row>
    <row r="7" spans="1:11" s="6" customFormat="1" ht="54.75" customHeight="1" x14ac:dyDescent="0.25">
      <c r="A7" s="124"/>
      <c r="B7" s="126"/>
      <c r="C7" s="128"/>
      <c r="D7" s="99" t="s">
        <v>3</v>
      </c>
      <c r="E7" s="152"/>
      <c r="F7" s="132"/>
      <c r="G7" s="128"/>
      <c r="H7" s="128"/>
      <c r="I7" s="128"/>
      <c r="J7" s="124"/>
      <c r="K7" s="124"/>
    </row>
    <row r="8" spans="1:11" x14ac:dyDescent="0.25">
      <c r="A8" s="8" t="s">
        <v>4</v>
      </c>
      <c r="B8" s="9" t="s">
        <v>5</v>
      </c>
      <c r="C8" s="33">
        <f t="shared" ref="C8:H8" si="0">SUM(C9:C16)</f>
        <v>0</v>
      </c>
      <c r="D8" s="33">
        <f t="shared" ref="D8:F8" si="1">SUM(D9:D16)</f>
        <v>0</v>
      </c>
      <c r="E8" s="10">
        <f t="shared" si="1"/>
        <v>49032035.200000003</v>
      </c>
      <c r="F8" s="33"/>
      <c r="G8" s="33"/>
      <c r="H8" s="33"/>
      <c r="I8" s="33"/>
      <c r="J8" s="10"/>
      <c r="K8" s="10"/>
    </row>
    <row r="9" spans="1:11" ht="47.25" outlineLevel="1" x14ac:dyDescent="0.25">
      <c r="A9" s="11" t="s">
        <v>6</v>
      </c>
      <c r="B9" s="12" t="s">
        <v>7</v>
      </c>
      <c r="C9" s="32">
        <f>'006'!C9+'014'!C9+'012'!C9+'005'!C9</f>
        <v>0</v>
      </c>
      <c r="D9" s="32">
        <f>'006'!D9+'014'!D9+'012'!D9+'005'!D9</f>
        <v>0</v>
      </c>
      <c r="E9" s="13"/>
      <c r="F9" s="32"/>
      <c r="G9" s="32"/>
      <c r="H9" s="32"/>
      <c r="I9" s="33"/>
      <c r="J9" s="1"/>
      <c r="K9" s="1"/>
    </row>
    <row r="10" spans="1:11" ht="78.75" outlineLevel="1" x14ac:dyDescent="0.25">
      <c r="A10" s="16" t="s">
        <v>8</v>
      </c>
      <c r="B10" s="12" t="s">
        <v>9</v>
      </c>
      <c r="C10" s="32">
        <f>'006'!C10+'014'!C10+'012'!C10+'005'!C10</f>
        <v>0</v>
      </c>
      <c r="D10" s="14">
        <f>'006'!D10+'014'!D10+'012'!D10+'005'!D10</f>
        <v>0</v>
      </c>
      <c r="E10" s="13"/>
      <c r="F10" s="32"/>
      <c r="G10" s="32"/>
      <c r="H10" s="32"/>
      <c r="I10" s="33"/>
      <c r="J10" s="1"/>
      <c r="K10" s="1"/>
    </row>
    <row r="11" spans="1:11" ht="82.5" customHeight="1" outlineLevel="1" x14ac:dyDescent="0.25">
      <c r="A11" s="16" t="s">
        <v>103</v>
      </c>
      <c r="B11" s="12" t="s">
        <v>10</v>
      </c>
      <c r="C11" s="32">
        <f>'006'!C11+'014'!C11+'012'!C11+'005'!C11</f>
        <v>0</v>
      </c>
      <c r="D11" s="14">
        <f>'006'!D11+'014'!D11+'012'!D11+'005'!D11</f>
        <v>0</v>
      </c>
      <c r="E11" s="15">
        <f>'006'!E11+'014'!E11+'012'!E11+'005'!E11</f>
        <v>0</v>
      </c>
      <c r="F11" s="14"/>
      <c r="G11" s="32"/>
      <c r="H11" s="32"/>
      <c r="I11" s="33"/>
      <c r="J11" s="1"/>
      <c r="K11" s="1"/>
    </row>
    <row r="12" spans="1:11" outlineLevel="1" x14ac:dyDescent="0.25">
      <c r="A12" s="16" t="s">
        <v>11</v>
      </c>
      <c r="B12" s="12" t="s">
        <v>12</v>
      </c>
      <c r="C12" s="32">
        <f>'006'!C12+'014'!C12+'012'!C12+'005'!C12</f>
        <v>0</v>
      </c>
      <c r="D12" s="14">
        <f>'006'!D12+'014'!D12+'012'!D12+'005'!D12</f>
        <v>0</v>
      </c>
      <c r="E12" s="15">
        <f>'006'!E12+'014'!E12+'012'!E12+'005'!E12</f>
        <v>0</v>
      </c>
      <c r="F12" s="14"/>
      <c r="G12" s="32"/>
      <c r="H12" s="32"/>
      <c r="I12" s="33"/>
      <c r="J12" s="1"/>
      <c r="K12" s="1"/>
    </row>
    <row r="13" spans="1:11" ht="63" outlineLevel="1" x14ac:dyDescent="0.25">
      <c r="A13" s="16" t="s">
        <v>13</v>
      </c>
      <c r="B13" s="12" t="s">
        <v>14</v>
      </c>
      <c r="C13" s="32">
        <f>'006'!C13+'014'!C13+'012'!C13+'005'!C13</f>
        <v>0</v>
      </c>
      <c r="D13" s="14">
        <f>'006'!D13+'014'!D13+'012'!D13+'005'!D13</f>
        <v>0</v>
      </c>
      <c r="E13" s="15"/>
      <c r="F13" s="14"/>
      <c r="G13" s="32"/>
      <c r="H13" s="32"/>
      <c r="I13" s="33"/>
      <c r="J13" s="1"/>
      <c r="K13" s="1"/>
    </row>
    <row r="14" spans="1:11" ht="31.5" outlineLevel="1" x14ac:dyDescent="0.25">
      <c r="A14" s="16" t="s">
        <v>101</v>
      </c>
      <c r="B14" s="12" t="s">
        <v>102</v>
      </c>
      <c r="C14" s="32">
        <f>'006'!C14+'014'!C14+'012'!C14+'005'!C14</f>
        <v>0</v>
      </c>
      <c r="D14" s="14">
        <f>'006'!D14+'014'!D14+'012'!D14+'005'!D14</f>
        <v>0</v>
      </c>
      <c r="E14" s="15">
        <f>'006'!E14+'014'!E14+'012'!E14+'005'!E14</f>
        <v>0</v>
      </c>
      <c r="F14" s="14"/>
      <c r="G14" s="32"/>
      <c r="H14" s="32"/>
      <c r="I14" s="33"/>
      <c r="J14" s="1"/>
      <c r="K14" s="1"/>
    </row>
    <row r="15" spans="1:11" outlineLevel="1" x14ac:dyDescent="0.25">
      <c r="A15" s="16" t="s">
        <v>15</v>
      </c>
      <c r="B15" s="12" t="s">
        <v>16</v>
      </c>
      <c r="C15" s="32">
        <f>'006'!C15+'014'!C15+'012'!C15+'005'!C15</f>
        <v>0</v>
      </c>
      <c r="D15" s="14">
        <f>'006'!D15+'014'!D15+'012'!D15+'005'!D15</f>
        <v>0</v>
      </c>
      <c r="E15" s="15">
        <f>'006'!E15+'014'!E15+'012'!E15+'005'!E15</f>
        <v>0</v>
      </c>
      <c r="F15" s="14"/>
      <c r="G15" s="32"/>
      <c r="H15" s="32"/>
      <c r="I15" s="33"/>
      <c r="J15" s="14"/>
      <c r="K15" s="14"/>
    </row>
    <row r="16" spans="1:11" ht="21.75" customHeight="1" outlineLevel="1" x14ac:dyDescent="0.25">
      <c r="A16" s="16" t="s">
        <v>17</v>
      </c>
      <c r="B16" s="12" t="s">
        <v>18</v>
      </c>
      <c r="C16" s="32">
        <f>'006'!C16+'014'!C16+'012'!C16+'005'!C16</f>
        <v>0</v>
      </c>
      <c r="D16" s="14">
        <f>'006'!D16+'014'!D16+'012'!D16+'005'!D16</f>
        <v>0</v>
      </c>
      <c r="E16" s="15">
        <v>49032035.200000003</v>
      </c>
      <c r="F16" s="14"/>
      <c r="G16" s="32"/>
      <c r="H16" s="32"/>
      <c r="I16" s="32"/>
      <c r="J16" s="14"/>
      <c r="K16" s="14"/>
    </row>
    <row r="17" spans="1:11" x14ac:dyDescent="0.25">
      <c r="A17" s="8" t="s">
        <v>19</v>
      </c>
      <c r="B17" s="17" t="s">
        <v>20</v>
      </c>
      <c r="C17" s="33">
        <f>C18</f>
        <v>0</v>
      </c>
      <c r="D17" s="33">
        <f t="shared" ref="D17:H17" si="2">D18</f>
        <v>0</v>
      </c>
      <c r="E17" s="10">
        <f t="shared" si="2"/>
        <v>0</v>
      </c>
      <c r="F17" s="33"/>
      <c r="G17" s="33"/>
      <c r="H17" s="33"/>
      <c r="I17" s="33"/>
      <c r="J17" s="33"/>
      <c r="K17" s="33"/>
    </row>
    <row r="18" spans="1:11" outlineLevel="1" x14ac:dyDescent="0.25">
      <c r="A18" s="18" t="s">
        <v>21</v>
      </c>
      <c r="B18" s="12" t="s">
        <v>22</v>
      </c>
      <c r="C18" s="32">
        <f>'006'!C18+'014'!C18+'012'!C18+'005'!C18</f>
        <v>0</v>
      </c>
      <c r="D18" s="14">
        <f>'006'!D18+'014'!D18+'012'!D18+'005'!D18</f>
        <v>0</v>
      </c>
      <c r="E18" s="15">
        <f>'006'!E18+'014'!E18+'012'!E18+'005'!E18</f>
        <v>0</v>
      </c>
      <c r="F18" s="14"/>
      <c r="G18" s="32"/>
      <c r="H18" s="32"/>
      <c r="I18" s="32"/>
      <c r="J18" s="14"/>
      <c r="K18" s="14"/>
    </row>
    <row r="19" spans="1:11" ht="47.25" x14ac:dyDescent="0.25">
      <c r="A19" s="8" t="s">
        <v>23</v>
      </c>
      <c r="B19" s="17" t="s">
        <v>24</v>
      </c>
      <c r="C19" s="33">
        <f t="shared" ref="C19:H19" si="3">SUM(C20:C22)</f>
        <v>0</v>
      </c>
      <c r="D19" s="33">
        <f t="shared" ref="D19:F19" si="4">SUM(D20:D22)</f>
        <v>0</v>
      </c>
      <c r="E19" s="10">
        <f t="shared" si="4"/>
        <v>0</v>
      </c>
      <c r="F19" s="33"/>
      <c r="G19" s="33"/>
      <c r="H19" s="33"/>
      <c r="I19" s="33"/>
      <c r="J19" s="10"/>
      <c r="K19" s="10"/>
    </row>
    <row r="20" spans="1:11" outlineLevel="1" x14ac:dyDescent="0.25">
      <c r="A20" s="19" t="s">
        <v>25</v>
      </c>
      <c r="B20" s="20" t="s">
        <v>26</v>
      </c>
      <c r="C20" s="32">
        <f>'006'!C20+'014'!C20+'012'!C20+'005'!C20</f>
        <v>0</v>
      </c>
      <c r="D20" s="14">
        <f>'006'!D20+'014'!D20+'012'!D20+'005'!D20</f>
        <v>0</v>
      </c>
      <c r="E20" s="15">
        <f>'006'!E20+'014'!E20+'012'!E20+'005'!E20</f>
        <v>0</v>
      </c>
      <c r="F20" s="14"/>
      <c r="G20" s="32"/>
      <c r="H20" s="32"/>
      <c r="I20" s="32"/>
      <c r="J20" s="14"/>
      <c r="K20" s="14"/>
    </row>
    <row r="21" spans="1:11" ht="60.75" customHeight="1" outlineLevel="1" x14ac:dyDescent="0.25">
      <c r="A21" s="19" t="s">
        <v>27</v>
      </c>
      <c r="B21" s="12" t="s">
        <v>28</v>
      </c>
      <c r="C21" s="32">
        <f>'006'!C21+'014'!C21+'012'!C21+'005'!C21</f>
        <v>0</v>
      </c>
      <c r="D21" s="14">
        <f>'006'!D21+'014'!D21+'012'!D21+'005'!D21</f>
        <v>0</v>
      </c>
      <c r="E21" s="15">
        <f>'006'!E21+'014'!E21+'012'!E21+'005'!E21</f>
        <v>0</v>
      </c>
      <c r="F21" s="14"/>
      <c r="G21" s="32"/>
      <c r="H21" s="32"/>
      <c r="I21" s="32"/>
      <c r="J21" s="14"/>
      <c r="K21" s="14"/>
    </row>
    <row r="22" spans="1:11" ht="49.5" customHeight="1" outlineLevel="1" x14ac:dyDescent="0.25">
      <c r="A22" s="19" t="s">
        <v>29</v>
      </c>
      <c r="B22" s="12" t="s">
        <v>30</v>
      </c>
      <c r="C22" s="32">
        <f>'006'!C22+'014'!C22+'012'!C22+'005'!C22</f>
        <v>0</v>
      </c>
      <c r="D22" s="14">
        <f>'006'!D22+'014'!D22+'012'!D22+'005'!D22</f>
        <v>0</v>
      </c>
      <c r="E22" s="15">
        <f>'006'!E22+'014'!E22+'012'!E22+'005'!E22</f>
        <v>0</v>
      </c>
      <c r="F22" s="14"/>
      <c r="G22" s="32"/>
      <c r="H22" s="32"/>
      <c r="I22" s="32"/>
      <c r="J22" s="14"/>
      <c r="K22" s="14"/>
    </row>
    <row r="23" spans="1:11" x14ac:dyDescent="0.25">
      <c r="A23" s="8" t="s">
        <v>31</v>
      </c>
      <c r="B23" s="17" t="s">
        <v>32</v>
      </c>
      <c r="C23" s="33">
        <f>SUM(C24:C28)</f>
        <v>0</v>
      </c>
      <c r="D23" s="33">
        <f t="shared" ref="D23:H23" si="5">SUM(D24:D28)</f>
        <v>0</v>
      </c>
      <c r="E23" s="10">
        <f t="shared" si="5"/>
        <v>3088593289.52</v>
      </c>
      <c r="F23" s="33"/>
      <c r="G23" s="33"/>
      <c r="H23" s="33"/>
      <c r="I23" s="33"/>
      <c r="J23" s="33"/>
      <c r="K23" s="33"/>
    </row>
    <row r="24" spans="1:11" outlineLevel="1" x14ac:dyDescent="0.25">
      <c r="A24" s="16" t="s">
        <v>33</v>
      </c>
      <c r="B24" s="12" t="s">
        <v>34</v>
      </c>
      <c r="C24" s="32">
        <f>'006'!C24+'014'!C24+'012'!C24+'005'!C24</f>
        <v>0</v>
      </c>
      <c r="D24" s="14">
        <f>'006'!D24+'014'!D24+'012'!D24+'005'!D24</f>
        <v>0</v>
      </c>
      <c r="E24" s="15">
        <v>32377966</v>
      </c>
      <c r="F24" s="32"/>
      <c r="G24" s="32"/>
      <c r="H24" s="32"/>
      <c r="I24" s="32"/>
      <c r="J24" s="32"/>
      <c r="K24" s="32"/>
    </row>
    <row r="25" spans="1:11" outlineLevel="1" x14ac:dyDescent="0.25">
      <c r="A25" s="16" t="s">
        <v>35</v>
      </c>
      <c r="B25" s="12" t="s">
        <v>36</v>
      </c>
      <c r="C25" s="32">
        <f>'006'!C25+'014'!C25+'012'!C25+'005'!C25</f>
        <v>0</v>
      </c>
      <c r="D25" s="14">
        <f>'006'!D25+'014'!D25+'012'!D25+'005'!D25</f>
        <v>0</v>
      </c>
      <c r="E25" s="15">
        <v>1072011.42</v>
      </c>
      <c r="F25" s="32"/>
      <c r="G25" s="32"/>
      <c r="H25" s="32"/>
      <c r="I25" s="32"/>
      <c r="J25" s="32"/>
      <c r="K25" s="32"/>
    </row>
    <row r="26" spans="1:11" outlineLevel="1" x14ac:dyDescent="0.25">
      <c r="A26" s="16" t="s">
        <v>37</v>
      </c>
      <c r="B26" s="12" t="s">
        <v>38</v>
      </c>
      <c r="C26" s="32">
        <f>'006'!C26+'014'!C26+'012'!C26+'005'!C26</f>
        <v>0</v>
      </c>
      <c r="D26" s="14">
        <f>'006'!D26+'014'!D26+'012'!D26+'005'!D26</f>
        <v>0</v>
      </c>
      <c r="E26" s="15">
        <f>'006'!E26+'014'!E26+'012'!E26+'005'!E26</f>
        <v>0</v>
      </c>
      <c r="F26" s="14"/>
      <c r="G26" s="32"/>
      <c r="H26" s="32"/>
      <c r="I26" s="32"/>
      <c r="J26" s="14"/>
      <c r="K26" s="14"/>
    </row>
    <row r="27" spans="1:11" outlineLevel="1" x14ac:dyDescent="0.25">
      <c r="A27" s="16" t="s">
        <v>39</v>
      </c>
      <c r="B27" s="12" t="s">
        <v>40</v>
      </c>
      <c r="C27" s="32">
        <f>'006'!C27+'014'!C27+'012'!C27+'005'!C27</f>
        <v>0</v>
      </c>
      <c r="D27" s="14">
        <f>'006'!D27+'014'!D27+'012'!D27+'005'!D27</f>
        <v>0</v>
      </c>
      <c r="E27" s="15">
        <v>3055143312.0999999</v>
      </c>
      <c r="F27" s="14"/>
      <c r="G27" s="32"/>
      <c r="H27" s="32"/>
      <c r="I27" s="32"/>
      <c r="J27" s="14"/>
      <c r="K27" s="14"/>
    </row>
    <row r="28" spans="1:11" ht="31.5" outlineLevel="1" x14ac:dyDescent="0.25">
      <c r="A28" s="16" t="s">
        <v>41</v>
      </c>
      <c r="B28" s="12" t="s">
        <v>42</v>
      </c>
      <c r="C28" s="32">
        <f>'006'!C28+'014'!C28+'012'!C28+'005'!C28</f>
        <v>0</v>
      </c>
      <c r="D28" s="14">
        <f>'006'!D28+'014'!D28+'012'!D28+'005'!D28</f>
        <v>0</v>
      </c>
      <c r="E28" s="15">
        <f>'006'!E28+'014'!E28+'012'!E28+'005'!E28</f>
        <v>0</v>
      </c>
      <c r="F28" s="14"/>
      <c r="G28" s="32"/>
      <c r="H28" s="32"/>
      <c r="I28" s="32"/>
      <c r="J28" s="14"/>
      <c r="K28" s="14"/>
    </row>
    <row r="29" spans="1:11" ht="31.5" x14ac:dyDescent="0.25">
      <c r="A29" s="8" t="s">
        <v>43</v>
      </c>
      <c r="B29" s="17" t="s">
        <v>44</v>
      </c>
      <c r="C29" s="33">
        <f>SUM(C30:C33)</f>
        <v>0</v>
      </c>
      <c r="D29" s="33">
        <f t="shared" ref="D29:H29" si="6">SUM(D30:D33)</f>
        <v>0</v>
      </c>
      <c r="E29" s="10">
        <f t="shared" si="6"/>
        <v>1741450831.2600002</v>
      </c>
      <c r="F29" s="33"/>
      <c r="G29" s="33"/>
      <c r="H29" s="33"/>
      <c r="I29" s="33"/>
      <c r="J29" s="37"/>
      <c r="K29" s="37"/>
    </row>
    <row r="30" spans="1:11" outlineLevel="1" x14ac:dyDescent="0.25">
      <c r="A30" s="16" t="s">
        <v>45</v>
      </c>
      <c r="B30" s="12" t="s">
        <v>46</v>
      </c>
      <c r="C30" s="32">
        <f>'006'!C30+'014'!C30+'012'!C30+'005'!C30</f>
        <v>0</v>
      </c>
      <c r="D30" s="14">
        <f>'006'!D30+'014'!D30+'012'!D30+'005'!D30</f>
        <v>0</v>
      </c>
      <c r="E30" s="15">
        <v>247337829.56</v>
      </c>
      <c r="F30" s="14"/>
      <c r="G30" s="32"/>
      <c r="H30" s="32"/>
      <c r="I30" s="42"/>
      <c r="J30" s="34"/>
      <c r="K30" s="34"/>
    </row>
    <row r="31" spans="1:11" outlineLevel="1" x14ac:dyDescent="0.25">
      <c r="A31" s="16" t="s">
        <v>47</v>
      </c>
      <c r="B31" s="12" t="s">
        <v>48</v>
      </c>
      <c r="C31" s="32">
        <f>'006'!C31+'014'!C31+'012'!C31+'005'!C31</f>
        <v>0</v>
      </c>
      <c r="D31" s="14">
        <f>'006'!D31+'014'!D31+'012'!D31+'005'!D31</f>
        <v>0</v>
      </c>
      <c r="E31" s="15">
        <v>502804056.06999999</v>
      </c>
      <c r="F31" s="14"/>
      <c r="G31" s="32"/>
      <c r="H31" s="32"/>
      <c r="I31" s="42"/>
      <c r="J31" s="34"/>
      <c r="K31" s="34"/>
    </row>
    <row r="32" spans="1:11" outlineLevel="1" x14ac:dyDescent="0.25">
      <c r="A32" s="16" t="s">
        <v>49</v>
      </c>
      <c r="B32" s="12" t="s">
        <v>50</v>
      </c>
      <c r="C32" s="32">
        <f>'006'!C32+'014'!C32+'012'!C32+'005'!C32</f>
        <v>0</v>
      </c>
      <c r="D32" s="14">
        <f>'006'!D32+'014'!D32+'012'!D32+'005'!D32</f>
        <v>0</v>
      </c>
      <c r="E32" s="15">
        <v>663905398.75</v>
      </c>
      <c r="F32" s="14"/>
      <c r="G32" s="32"/>
      <c r="H32" s="32"/>
      <c r="I32" s="42"/>
      <c r="J32" s="35"/>
      <c r="K32" s="35"/>
    </row>
    <row r="33" spans="1:11" ht="31.5" outlineLevel="1" x14ac:dyDescent="0.25">
      <c r="A33" s="16" t="s">
        <v>51</v>
      </c>
      <c r="B33" s="12" t="s">
        <v>52</v>
      </c>
      <c r="C33" s="32">
        <f>'006'!C33+'014'!C33+'012'!C33+'005'!C33</f>
        <v>0</v>
      </c>
      <c r="D33" s="14">
        <f>'006'!D33+'014'!D33+'012'!D33+'005'!D33</f>
        <v>0</v>
      </c>
      <c r="E33" s="15">
        <v>327403546.88</v>
      </c>
      <c r="F33" s="14"/>
      <c r="G33" s="32"/>
      <c r="H33" s="32"/>
      <c r="I33" s="42"/>
      <c r="J33" s="36"/>
      <c r="K33" s="36"/>
    </row>
    <row r="34" spans="1:11" x14ac:dyDescent="0.25">
      <c r="A34" s="21" t="s">
        <v>53</v>
      </c>
      <c r="B34" s="17" t="s">
        <v>54</v>
      </c>
      <c r="C34" s="33">
        <f>C35</f>
        <v>0</v>
      </c>
      <c r="D34" s="33">
        <f t="shared" ref="D34:H34" si="7">D35</f>
        <v>0</v>
      </c>
      <c r="E34" s="10">
        <f t="shared" si="7"/>
        <v>1554398320.55</v>
      </c>
      <c r="F34" s="33"/>
      <c r="G34" s="33"/>
      <c r="H34" s="33"/>
      <c r="I34" s="33"/>
      <c r="J34" s="37"/>
      <c r="K34" s="37"/>
    </row>
    <row r="35" spans="1:11" ht="31.5" outlineLevel="1" x14ac:dyDescent="0.25">
      <c r="A35" s="22" t="s">
        <v>55</v>
      </c>
      <c r="B35" s="12" t="s">
        <v>56</v>
      </c>
      <c r="C35" s="32">
        <f>'006'!C35+'014'!C35+'012'!C35+'005'!C35</f>
        <v>0</v>
      </c>
      <c r="D35" s="14">
        <f>'006'!D35+'014'!D35+'012'!D35+'005'!D35</f>
        <v>0</v>
      </c>
      <c r="E35" s="15">
        <v>1554398320.55</v>
      </c>
      <c r="F35" s="14"/>
      <c r="G35" s="32"/>
      <c r="H35" s="32"/>
      <c r="I35" s="42"/>
      <c r="J35" s="34"/>
      <c r="K35" s="34"/>
    </row>
    <row r="36" spans="1:11" x14ac:dyDescent="0.25">
      <c r="A36" s="8" t="s">
        <v>57</v>
      </c>
      <c r="B36" s="17" t="s">
        <v>58</v>
      </c>
      <c r="C36" s="33">
        <f t="shared" ref="C36:H36" si="8">SUM(C37:C41)</f>
        <v>0</v>
      </c>
      <c r="D36" s="33">
        <f t="shared" ref="D36:F36" si="9">SUM(D37:D41)</f>
        <v>0</v>
      </c>
      <c r="E36" s="10">
        <f t="shared" si="9"/>
        <v>0</v>
      </c>
      <c r="F36" s="33"/>
      <c r="G36" s="33"/>
      <c r="H36" s="33"/>
      <c r="I36" s="33"/>
      <c r="J36" s="38"/>
      <c r="K36" s="38"/>
    </row>
    <row r="37" spans="1:11" outlineLevel="1" x14ac:dyDescent="0.25">
      <c r="A37" s="16" t="s">
        <v>59</v>
      </c>
      <c r="B37" s="12" t="s">
        <v>60</v>
      </c>
      <c r="C37" s="32"/>
      <c r="D37" s="14"/>
      <c r="E37" s="15"/>
      <c r="F37" s="14"/>
      <c r="G37" s="32"/>
      <c r="H37" s="32"/>
      <c r="I37" s="32"/>
      <c r="J37" s="14"/>
      <c r="K37" s="14"/>
    </row>
    <row r="38" spans="1:11" outlineLevel="1" x14ac:dyDescent="0.25">
      <c r="A38" s="16" t="s">
        <v>61</v>
      </c>
      <c r="B38" s="12" t="s">
        <v>62</v>
      </c>
      <c r="C38" s="32"/>
      <c r="D38" s="14"/>
      <c r="E38" s="15"/>
      <c r="F38" s="14"/>
      <c r="G38" s="32"/>
      <c r="H38" s="32"/>
      <c r="I38" s="32"/>
      <c r="J38" s="14"/>
      <c r="K38" s="14"/>
    </row>
    <row r="39" spans="1:11" outlineLevel="1" x14ac:dyDescent="0.25">
      <c r="A39" s="16" t="s">
        <v>63</v>
      </c>
      <c r="B39" s="12" t="s">
        <v>64</v>
      </c>
      <c r="C39" s="32"/>
      <c r="D39" s="14"/>
      <c r="E39" s="15"/>
      <c r="F39" s="14"/>
      <c r="G39" s="32"/>
      <c r="H39" s="32"/>
      <c r="I39" s="32"/>
      <c r="J39" s="14"/>
      <c r="K39" s="14"/>
    </row>
    <row r="40" spans="1:11" outlineLevel="1" x14ac:dyDescent="0.25">
      <c r="A40" s="16" t="s">
        <v>65</v>
      </c>
      <c r="B40" s="12" t="s">
        <v>66</v>
      </c>
      <c r="C40" s="32"/>
      <c r="D40" s="14"/>
      <c r="E40" s="15"/>
      <c r="F40" s="14"/>
      <c r="G40" s="32"/>
      <c r="H40" s="32"/>
      <c r="I40" s="32"/>
      <c r="J40" s="14"/>
      <c r="K40" s="14"/>
    </row>
    <row r="41" spans="1:11" outlineLevel="1" x14ac:dyDescent="0.25">
      <c r="A41" s="16" t="s">
        <v>67</v>
      </c>
      <c r="B41" s="12" t="s">
        <v>68</v>
      </c>
      <c r="C41" s="32"/>
      <c r="D41" s="14"/>
      <c r="E41" s="15"/>
      <c r="F41" s="14"/>
      <c r="G41" s="32"/>
      <c r="H41" s="32"/>
      <c r="I41" s="32"/>
      <c r="J41" s="14"/>
      <c r="K41" s="14"/>
    </row>
    <row r="42" spans="1:11" x14ac:dyDescent="0.25">
      <c r="A42" s="8" t="s">
        <v>69</v>
      </c>
      <c r="B42" s="17" t="s">
        <v>70</v>
      </c>
      <c r="C42" s="33">
        <f>SUM(C43:C44)</f>
        <v>0</v>
      </c>
      <c r="D42" s="33">
        <f t="shared" ref="D42:H42" si="10">SUM(D43:D44)</f>
        <v>0</v>
      </c>
      <c r="E42" s="10">
        <f t="shared" si="10"/>
        <v>0</v>
      </c>
      <c r="F42" s="33"/>
      <c r="G42" s="33"/>
      <c r="H42" s="33"/>
      <c r="I42" s="33"/>
      <c r="J42" s="33"/>
      <c r="K42" s="33"/>
    </row>
    <row r="43" spans="1:11" outlineLevel="1" x14ac:dyDescent="0.25">
      <c r="A43" s="19" t="s">
        <v>71</v>
      </c>
      <c r="B43" s="12" t="s">
        <v>72</v>
      </c>
      <c r="C43" s="32"/>
      <c r="D43" s="14"/>
      <c r="E43" s="15"/>
      <c r="F43" s="14"/>
      <c r="G43" s="32"/>
      <c r="H43" s="32"/>
      <c r="I43" s="32"/>
      <c r="J43" s="14"/>
      <c r="K43" s="14"/>
    </row>
    <row r="44" spans="1:11" ht="31.5" outlineLevel="1" x14ac:dyDescent="0.25">
      <c r="A44" s="19" t="s">
        <v>73</v>
      </c>
      <c r="B44" s="12" t="s">
        <v>74</v>
      </c>
      <c r="C44" s="32"/>
      <c r="D44" s="14"/>
      <c r="E44" s="15"/>
      <c r="F44" s="14"/>
      <c r="G44" s="32"/>
      <c r="H44" s="32"/>
      <c r="I44" s="32"/>
      <c r="J44" s="14"/>
      <c r="K44" s="14"/>
    </row>
    <row r="45" spans="1:11" x14ac:dyDescent="0.25">
      <c r="A45" s="8" t="s">
        <v>75</v>
      </c>
      <c r="B45" s="17" t="s">
        <v>76</v>
      </c>
      <c r="C45" s="33">
        <f>SUM(C46:C49)</f>
        <v>0</v>
      </c>
      <c r="D45" s="33">
        <f t="shared" ref="D45:H45" si="11">SUM(D46:D49)</f>
        <v>0</v>
      </c>
      <c r="E45" s="10">
        <f t="shared" si="11"/>
        <v>0</v>
      </c>
      <c r="F45" s="33"/>
      <c r="G45" s="33"/>
      <c r="H45" s="33"/>
      <c r="I45" s="33"/>
      <c r="J45" s="33"/>
      <c r="K45" s="33"/>
    </row>
    <row r="46" spans="1:11" outlineLevel="1" x14ac:dyDescent="0.25">
      <c r="A46" s="19" t="s">
        <v>77</v>
      </c>
      <c r="B46" s="12" t="s">
        <v>78</v>
      </c>
      <c r="C46" s="32"/>
      <c r="D46" s="14"/>
      <c r="E46" s="15"/>
      <c r="F46" s="14"/>
      <c r="G46" s="32"/>
      <c r="H46" s="32"/>
      <c r="I46" s="32"/>
      <c r="J46" s="14"/>
      <c r="K46" s="14"/>
    </row>
    <row r="47" spans="1:11" outlineLevel="1" x14ac:dyDescent="0.25">
      <c r="A47" s="19" t="s">
        <v>79</v>
      </c>
      <c r="B47" s="12" t="s">
        <v>80</v>
      </c>
      <c r="C47" s="32"/>
      <c r="D47" s="14"/>
      <c r="E47" s="15"/>
      <c r="F47" s="14"/>
      <c r="G47" s="32"/>
      <c r="H47" s="32"/>
      <c r="I47" s="32"/>
      <c r="J47" s="14"/>
      <c r="K47" s="14"/>
    </row>
    <row r="48" spans="1:11" outlineLevel="1" x14ac:dyDescent="0.25">
      <c r="A48" s="19" t="s">
        <v>81</v>
      </c>
      <c r="B48" s="12" t="s">
        <v>82</v>
      </c>
      <c r="C48" s="32"/>
      <c r="D48" s="14"/>
      <c r="E48" s="13"/>
      <c r="F48" s="14"/>
      <c r="G48" s="32"/>
      <c r="H48" s="32"/>
      <c r="I48" s="32"/>
      <c r="J48" s="14"/>
      <c r="K48" s="14"/>
    </row>
    <row r="49" spans="1:11" ht="31.5" outlineLevel="1" x14ac:dyDescent="0.25">
      <c r="A49" s="19" t="s">
        <v>83</v>
      </c>
      <c r="B49" s="12" t="s">
        <v>84</v>
      </c>
      <c r="C49" s="32"/>
      <c r="D49" s="14"/>
      <c r="E49" s="13"/>
      <c r="F49" s="14"/>
      <c r="G49" s="32"/>
      <c r="H49" s="32"/>
      <c r="I49" s="32"/>
      <c r="J49" s="14"/>
      <c r="K49" s="14"/>
    </row>
    <row r="50" spans="1:11" x14ac:dyDescent="0.25">
      <c r="A50" s="8" t="s">
        <v>85</v>
      </c>
      <c r="B50" s="17" t="s">
        <v>86</v>
      </c>
      <c r="C50" s="33">
        <f>SUM(C51:C54)</f>
        <v>0</v>
      </c>
      <c r="D50" s="33">
        <f t="shared" ref="D50:H50" si="12">SUM(D51:D54)</f>
        <v>0</v>
      </c>
      <c r="E50" s="10">
        <f t="shared" si="12"/>
        <v>0</v>
      </c>
      <c r="F50" s="33"/>
      <c r="G50" s="33"/>
      <c r="H50" s="33"/>
      <c r="I50" s="33"/>
      <c r="J50" s="33"/>
      <c r="K50" s="33"/>
    </row>
    <row r="51" spans="1:11" x14ac:dyDescent="0.25">
      <c r="A51" s="16" t="s">
        <v>87</v>
      </c>
      <c r="B51" s="12" t="s">
        <v>88</v>
      </c>
      <c r="C51" s="32"/>
      <c r="D51" s="32"/>
      <c r="E51" s="13"/>
      <c r="F51" s="14"/>
      <c r="G51" s="32"/>
      <c r="H51" s="32"/>
      <c r="I51" s="32"/>
      <c r="J51" s="14"/>
      <c r="K51" s="14"/>
    </row>
    <row r="52" spans="1:11" x14ac:dyDescent="0.25">
      <c r="A52" s="16" t="s">
        <v>89</v>
      </c>
      <c r="B52" s="12" t="s">
        <v>90</v>
      </c>
      <c r="C52" s="32"/>
      <c r="D52" s="32"/>
      <c r="E52" s="13"/>
      <c r="F52" s="14"/>
      <c r="G52" s="32"/>
      <c r="H52" s="32"/>
      <c r="I52" s="32"/>
      <c r="J52" s="14"/>
      <c r="K52" s="14"/>
    </row>
    <row r="53" spans="1:11" x14ac:dyDescent="0.25">
      <c r="A53" s="16" t="s">
        <v>91</v>
      </c>
      <c r="B53" s="12" t="s">
        <v>92</v>
      </c>
      <c r="C53" s="32"/>
      <c r="D53" s="32"/>
      <c r="E53" s="13"/>
      <c r="F53" s="14"/>
      <c r="G53" s="32"/>
      <c r="H53" s="32"/>
      <c r="I53" s="32"/>
      <c r="J53" s="14"/>
      <c r="K53" s="14"/>
    </row>
    <row r="54" spans="1:11" ht="31.5" outlineLevel="1" x14ac:dyDescent="0.25">
      <c r="A54" s="16" t="s">
        <v>93</v>
      </c>
      <c r="B54" s="12" t="s">
        <v>94</v>
      </c>
      <c r="C54" s="32"/>
      <c r="D54" s="14"/>
      <c r="E54" s="13"/>
      <c r="F54" s="14"/>
      <c r="G54" s="32"/>
      <c r="H54" s="32"/>
      <c r="I54" s="32"/>
      <c r="J54" s="32"/>
      <c r="K54" s="32"/>
    </row>
    <row r="55" spans="1:11" ht="31.5" x14ac:dyDescent="0.25">
      <c r="A55" s="8" t="s">
        <v>95</v>
      </c>
      <c r="B55" s="17" t="s">
        <v>96</v>
      </c>
      <c r="C55" s="33">
        <f>C56</f>
        <v>0</v>
      </c>
      <c r="D55" s="33">
        <f t="shared" ref="D55:H55" si="13">D56</f>
        <v>0</v>
      </c>
      <c r="E55" s="10">
        <f t="shared" si="13"/>
        <v>0</v>
      </c>
      <c r="F55" s="33"/>
      <c r="G55" s="33"/>
      <c r="H55" s="33"/>
      <c r="I55" s="33"/>
      <c r="J55" s="33"/>
      <c r="K55" s="33"/>
    </row>
    <row r="56" spans="1:11" ht="31.5" outlineLevel="1" x14ac:dyDescent="0.25">
      <c r="A56" s="16" t="s">
        <v>97</v>
      </c>
      <c r="B56" s="12" t="s">
        <v>98</v>
      </c>
      <c r="C56" s="32">
        <f>'006'!C56+'014'!C56+'012'!C56+'005'!C56</f>
        <v>0</v>
      </c>
      <c r="D56" s="14">
        <f>'006'!D56+'014'!D56+'012'!D56+'005'!D56</f>
        <v>0</v>
      </c>
      <c r="E56" s="13">
        <f>'006'!E56+'014'!E56+'012'!E56+'005'!E56</f>
        <v>0</v>
      </c>
      <c r="F56" s="14"/>
      <c r="G56" s="32"/>
      <c r="H56" s="32"/>
      <c r="I56" s="32"/>
      <c r="J56" s="14"/>
      <c r="K56" s="32"/>
    </row>
    <row r="57" spans="1:11" ht="27.75" customHeight="1" x14ac:dyDescent="0.25">
      <c r="A57" s="113" t="s">
        <v>99</v>
      </c>
      <c r="B57" s="114"/>
      <c r="C57" s="39">
        <f t="shared" ref="C57:H57" si="14">C8+C17+C19+C23+C29+C36+C42+C45+C50+C55+C34</f>
        <v>0</v>
      </c>
      <c r="D57" s="39">
        <f t="shared" si="14"/>
        <v>0</v>
      </c>
      <c r="E57" s="23">
        <f t="shared" si="14"/>
        <v>6433474476.5299997</v>
      </c>
      <c r="F57" s="39"/>
      <c r="G57" s="39"/>
      <c r="H57" s="39"/>
      <c r="I57" s="39"/>
      <c r="J57" s="39"/>
      <c r="K57" s="39"/>
    </row>
    <row r="58" spans="1:11" ht="12.75" customHeight="1" x14ac:dyDescent="0.25">
      <c r="A58" s="2"/>
      <c r="B58" s="24"/>
      <c r="C58" s="25"/>
      <c r="D58" s="25"/>
      <c r="E58" s="153"/>
      <c r="F58" s="25"/>
      <c r="G58" s="25"/>
      <c r="H58" s="25"/>
      <c r="I58" s="26"/>
      <c r="J58" s="2"/>
      <c r="K58" s="2"/>
    </row>
    <row r="59" spans="1:11" x14ac:dyDescent="0.25">
      <c r="C59" s="28"/>
      <c r="D59" s="29"/>
      <c r="E59" s="154"/>
      <c r="F59" s="28"/>
      <c r="G59" s="28"/>
      <c r="H59" s="28"/>
      <c r="I59" s="30"/>
      <c r="J59" s="28"/>
      <c r="K59" s="28"/>
    </row>
    <row r="60" spans="1:11" x14ac:dyDescent="0.25">
      <c r="C60" s="28"/>
      <c r="D60" s="28"/>
      <c r="E60" s="154"/>
      <c r="F60" s="28"/>
      <c r="G60" s="28"/>
      <c r="H60" s="28"/>
      <c r="I60" s="28"/>
      <c r="J60" s="28"/>
      <c r="K60" s="28"/>
    </row>
    <row r="61" spans="1:11" x14ac:dyDescent="0.25">
      <c r="C61" s="28"/>
      <c r="D61" s="28"/>
      <c r="E61" s="154"/>
      <c r="F61" s="28"/>
      <c r="G61" s="28"/>
      <c r="H61" s="28"/>
      <c r="I61" s="28"/>
      <c r="J61" s="28"/>
      <c r="K61" s="28"/>
    </row>
    <row r="62" spans="1:11" x14ac:dyDescent="0.25">
      <c r="C62" s="28"/>
      <c r="D62" s="28"/>
      <c r="E62" s="154"/>
      <c r="F62" s="28"/>
      <c r="G62" s="28"/>
      <c r="H62" s="28"/>
      <c r="I62" s="30"/>
      <c r="J62" s="28"/>
      <c r="K62" s="28"/>
    </row>
    <row r="63" spans="1:11" x14ac:dyDescent="0.25">
      <c r="C63" s="28"/>
      <c r="D63" s="28"/>
      <c r="E63" s="154"/>
      <c r="F63" s="28"/>
      <c r="G63" s="28"/>
      <c r="H63" s="28"/>
      <c r="I63" s="30"/>
      <c r="J63" s="28"/>
      <c r="K63" s="28"/>
    </row>
  </sheetData>
  <mergeCells count="16">
    <mergeCell ref="G6:G7"/>
    <mergeCell ref="H6:H7"/>
    <mergeCell ref="I6:I7"/>
    <mergeCell ref="J6:J7"/>
    <mergeCell ref="K6:K7"/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</mergeCells>
  <pageMargins left="0.59027779102325439" right="0.59027779102325439" top="0.59027779102325439" bottom="0.59027779102325439" header="0.39375001192092896" footer="0.39375001192092896"/>
  <pageSetup paperSize="9" scale="45" fitToHeight="20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Расходы по РЗ,Пр-на сайт</vt:lpstr>
      <vt:lpstr>Расходы по РЗ,Пр - свод</vt:lpstr>
      <vt:lpstr>001</vt:lpstr>
      <vt:lpstr>002</vt:lpstr>
      <vt:lpstr>003</vt:lpstr>
      <vt:lpstr>004</vt:lpstr>
      <vt:lpstr>005</vt:lpstr>
      <vt:lpstr>006</vt:lpstr>
      <vt:lpstr>008</vt:lpstr>
      <vt:lpstr>009</vt:lpstr>
      <vt:lpstr>012</vt:lpstr>
      <vt:lpstr>014</vt:lpstr>
      <vt:lpstr>015</vt:lpstr>
      <vt:lpstr>'001'!Заголовки_для_печати</vt:lpstr>
      <vt:lpstr>'002'!Заголовки_для_печати</vt:lpstr>
      <vt:lpstr>'003'!Заголовки_для_печати</vt:lpstr>
      <vt:lpstr>'004'!Заголовки_для_печати</vt:lpstr>
      <vt:lpstr>'005'!Заголовки_для_печати</vt:lpstr>
      <vt:lpstr>'006'!Заголовки_для_печати</vt:lpstr>
      <vt:lpstr>'008'!Заголовки_для_печати</vt:lpstr>
      <vt:lpstr>'009'!Заголовки_для_печати</vt:lpstr>
      <vt:lpstr>'012'!Заголовки_для_печати</vt:lpstr>
      <vt:lpstr>'014'!Заголовки_для_печати</vt:lpstr>
      <vt:lpstr>'015'!Заголовки_для_печати</vt:lpstr>
      <vt:lpstr>'Расходы по РЗ,Пр - свод'!Заголовки_для_печати</vt:lpstr>
      <vt:lpstr>'Расходы по РЗ,Пр-на сайт'!Заголовки_для_печати</vt:lpstr>
      <vt:lpstr>'005'!Область_печати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2023-11-21T13:47:00Z</cp:lastPrinted>
  <dcterms:created xsi:type="dcterms:W3CDTF">2022-12-05T11:46:06Z</dcterms:created>
  <dcterms:modified xsi:type="dcterms:W3CDTF">2024-11-27T07:31:13Z</dcterms:modified>
</cp:coreProperties>
</file>