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8800" windowHeight="12030"/>
  </bookViews>
  <sheets>
    <sheet name="Форма 2" sheetId="1" r:id="rId1"/>
  </sheets>
  <definedNames>
    <definedName name="_xlnm.Print_Area" localSheetId="0">'Форма 2'!$A$1:$AC$28</definedName>
  </definedNames>
  <calcPr calcId="144525"/>
</workbook>
</file>

<file path=xl/calcChain.xml><?xml version="1.0" encoding="utf-8"?>
<calcChain xmlns="http://schemas.openxmlformats.org/spreadsheetml/2006/main">
  <c r="P20" i="1" l="1"/>
  <c r="P19" i="1" s="1"/>
  <c r="O20" i="1"/>
  <c r="O19" i="1" s="1"/>
  <c r="E20" i="1"/>
  <c r="E19" i="1" s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M19" i="1"/>
  <c r="L19" i="1"/>
  <c r="K19" i="1"/>
  <c r="J19" i="1"/>
  <c r="I19" i="1"/>
  <c r="H19" i="1"/>
  <c r="G19" i="1"/>
  <c r="F19" i="1"/>
  <c r="C19" i="1"/>
  <c r="P18" i="1"/>
  <c r="D18" i="1" s="1"/>
  <c r="D17" i="1" s="1"/>
  <c r="O18" i="1"/>
  <c r="O17" i="1" s="1"/>
  <c r="E18" i="1"/>
  <c r="E17" i="1" s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M17" i="1"/>
  <c r="L17" i="1"/>
  <c r="K17" i="1"/>
  <c r="J17" i="1"/>
  <c r="I17" i="1"/>
  <c r="H17" i="1"/>
  <c r="F17" i="1"/>
  <c r="C17" i="1"/>
  <c r="P16" i="1"/>
  <c r="P15" i="1" s="1"/>
  <c r="O16" i="1"/>
  <c r="O15" i="1" s="1"/>
  <c r="E16" i="1"/>
  <c r="E15" i="1" s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M15" i="1"/>
  <c r="L15" i="1"/>
  <c r="K15" i="1"/>
  <c r="J15" i="1"/>
  <c r="I15" i="1"/>
  <c r="H15" i="1"/>
  <c r="G15" i="1"/>
  <c r="F15" i="1"/>
  <c r="C15" i="1"/>
  <c r="P14" i="1"/>
  <c r="P13" i="1" s="1"/>
  <c r="O14" i="1"/>
  <c r="O13" i="1" s="1"/>
  <c r="E14" i="1"/>
  <c r="E13" i="1" s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M13" i="1"/>
  <c r="L13" i="1"/>
  <c r="K13" i="1"/>
  <c r="J13" i="1"/>
  <c r="I13" i="1"/>
  <c r="H13" i="1"/>
  <c r="G13" i="1"/>
  <c r="F13" i="1"/>
  <c r="C13" i="1"/>
  <c r="F12" i="1" l="1"/>
  <c r="J12" i="1"/>
  <c r="Y12" i="1"/>
  <c r="H12" i="1"/>
  <c r="Q12" i="1"/>
  <c r="I12" i="1"/>
  <c r="M12" i="1"/>
  <c r="T12" i="1"/>
  <c r="X12" i="1"/>
  <c r="AB12" i="1"/>
  <c r="U12" i="1"/>
  <c r="AC12" i="1"/>
  <c r="L12" i="1"/>
  <c r="D16" i="1"/>
  <c r="D15" i="1" s="1"/>
  <c r="O12" i="1"/>
  <c r="G12" i="1"/>
  <c r="K12" i="1"/>
  <c r="D20" i="1"/>
  <c r="D19" i="1" s="1"/>
  <c r="R12" i="1"/>
  <c r="V12" i="1"/>
  <c r="Z12" i="1"/>
  <c r="C12" i="1"/>
  <c r="S12" i="1"/>
  <c r="W12" i="1"/>
  <c r="AA12" i="1"/>
  <c r="E12" i="1"/>
  <c r="D14" i="1"/>
  <c r="D13" i="1" s="1"/>
  <c r="N14" i="1"/>
  <c r="N13" i="1" s="1"/>
  <c r="N16" i="1"/>
  <c r="N15" i="1" s="1"/>
  <c r="P17" i="1"/>
  <c r="P12" i="1" s="1"/>
  <c r="N18" i="1"/>
  <c r="N17" i="1" s="1"/>
  <c r="N20" i="1"/>
  <c r="N19" i="1" s="1"/>
  <c r="D12" i="1" l="1"/>
  <c r="N12" i="1"/>
</calcChain>
</file>

<file path=xl/sharedStrings.xml><?xml version="1.0" encoding="utf-8"?>
<sst xmlns="http://schemas.openxmlformats.org/spreadsheetml/2006/main" count="94" uniqueCount="48">
  <si>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</si>
  <si>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N п/п</t>
  </si>
  <si>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</si>
  <si>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</si>
  <si>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</si>
  <si>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</si>
  <si>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</si>
  <si>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</si>
  <si>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</si>
  <si>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дальнейшее использование приобретенных 
(построенных) жилых помещений</t>
  </si>
  <si>
    <t xml:space="preserve">выплата собственникам жилых помещений возмещения за изымаемые жилые помещения и предоставление субсидий </t>
  </si>
  <si>
    <t>договоры о развитии застроенной территории и комплексном развитии территории</t>
  </si>
  <si>
    <t>переселение 
в свободный 
жилищный фонд</t>
  </si>
  <si>
    <t xml:space="preserve">приведение жилых
помещений
свободного
жилищного фонда в
состояние, пригодное
для постоянного
проживания граждан 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</si>
  <si>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</si>
  <si>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</si>
  <si>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</si>
  <si>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 xml:space="preserve">приведение
приобретенных жилых
помещений в
состояние, пригодное
для постоянного
проживания граждан 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</si>
  <si>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</si>
  <si>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</si>
  <si>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</si>
  <si>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</si>
  <si>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</si>
  <si>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</si>
  <si>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</si>
  <si>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</si>
  <si>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</si>
  <si>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</si>
  <si>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 xml:space="preserve">субсидия на возмещение расходов по договорам о комплексном и устойчивом развитии территорий </t>
  </si>
  <si>
    <t>стоимость</t>
  </si>
  <si>
    <t>приобретаемая площадь</t>
  </si>
  <si>
    <t>площадь</t>
  </si>
  <si>
    <t>кв. м</t>
  </si>
  <si>
    <t>руб.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</si>
  <si>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</si>
  <si>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</si>
  <si>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Всего по этапу 2019 года</t>
  </si>
  <si>
    <t xml:space="preserve">Итого по город Брянск </t>
  </si>
  <si>
    <t>Всего по этапу 2020 года</t>
  </si>
  <si>
    <t>Всего по этапу 2021 года</t>
  </si>
  <si>
    <t>Всего по этапу 2022 года</t>
  </si>
  <si>
    <t xml:space="preserve">Начальник отдела управления многоквартирными домами комитета по жилищно-коммунальному хозяйству </t>
  </si>
  <si>
    <t>А.А. Сковородников</t>
  </si>
  <si>
    <t xml:space="preserve">Председатель комитета по жилищно-коммунальному хозяйству </t>
  </si>
  <si>
    <t xml:space="preserve">В.В. Тюканько </t>
  </si>
  <si>
    <t>Заместитель Главы городской администрации</t>
  </si>
  <si>
    <t>И.В. Квасов</t>
  </si>
  <si>
    <t>Приложение № 2 к постановлению Брянской городской администрации               от 30.08.2024 №3447-п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</si>
</sst>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</font>
    <font>
      <sz val="10"/>
      <color rgb="FF000000"/>
      <name val="Arial Cyr"/>
    </font>
    <font>
      <sz val="12"/>
      <color rgb="FF000000"/>
      <name val="Times New Roman"/>
    </font>
    <font>
      <sz val="11"/>
      <color rgb="FF000000"/>
      <name val="Times New Roman"/>
    </font>
    <font>
      <sz val="16"/>
      <color rgb="FF000000"/>
      <name val="Times New Roman"/>
    </font>
    <font>
      <sz val="14"/>
      <color rgb="FF000000"/>
      <name val="Times New Roman"/>
    </font>
    <font>
      <sz val="18"/>
      <color rgb="FF000000"/>
      <name val="Times New Roman"/>
    </font>
    <font>
      <b/>
      <sz val="18"/>
      <color rgb="FF000000"/>
      <name val="Times New Roman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none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" fillId="4" borderId="0"/>
  </cellStyleXfs>
  <cellXfs count="67"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4" fillId="2" borderId="0" xfId="0" applyFont="1" applyFill="1"/>
    <xf numFmtId="0" fontId="5" fillId="2" borderId="0" xfId="0" applyFont="1" applyFill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3" borderId="1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 applyProtection="1">
      <alignment horizontal="center" vertical="top" wrapText="1"/>
      <protection locked="0"/>
    </xf>
    <xf numFmtId="0" fontId="6" fillId="2" borderId="5" xfId="0" applyFont="1" applyFill="1" applyBorder="1" applyAlignment="1" applyProtection="1">
      <alignment vertical="top" wrapText="1"/>
      <protection locked="0"/>
    </xf>
    <xf numFmtId="0" fontId="6" fillId="2" borderId="5" xfId="0" applyFont="1" applyFill="1" applyBorder="1" applyAlignment="1" applyProtection="1">
      <alignment horizontal="center" vertical="top" wrapText="1"/>
      <protection locked="0"/>
    </xf>
    <xf numFmtId="4" fontId="4" fillId="2" borderId="1" xfId="0" applyNumberFormat="1" applyFont="1" applyFill="1" applyBorder="1" applyAlignment="1">
      <alignment horizontal="right" vertical="center"/>
    </xf>
    <xf numFmtId="4" fontId="4" fillId="3" borderId="1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center" vertical="center" wrapText="1"/>
    </xf>
    <xf numFmtId="0" fontId="8" fillId="4" borderId="0" xfId="1" applyFont="1"/>
    <xf numFmtId="0" fontId="6" fillId="4" borderId="0" xfId="0" applyFont="1" applyFill="1" applyBorder="1" applyAlignment="1">
      <alignment vertical="top" wrapText="1"/>
    </xf>
    <xf numFmtId="4" fontId="4" fillId="4" borderId="1" xfId="0" applyNumberFormat="1" applyFont="1" applyFill="1" applyBorder="1" applyAlignment="1">
      <alignment horizontal="right" vertical="center" wrapText="1"/>
    </xf>
    <xf numFmtId="0" fontId="8" fillId="4" borderId="0" xfId="1" applyFont="1" applyFill="1" applyAlignment="1">
      <alignment wrapText="1"/>
    </xf>
    <xf numFmtId="0" fontId="9" fillId="4" borderId="0" xfId="0" applyFont="1" applyFill="1" applyBorder="1" applyAlignment="1">
      <alignment horizontal="right" wrapText="1"/>
    </xf>
    <xf numFmtId="0" fontId="6" fillId="4" borderId="0" xfId="0" applyFont="1" applyFill="1" applyBorder="1" applyAlignment="1">
      <alignment horizontal="right" wrapText="1"/>
    </xf>
    <xf numFmtId="0" fontId="8" fillId="4" borderId="0" xfId="1" applyFont="1" applyFill="1" applyAlignment="1">
      <alignment horizontal="left"/>
    </xf>
    <xf numFmtId="0" fontId="7" fillId="2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textRotation="90" wrapText="1"/>
    </xf>
    <xf numFmtId="0" fontId="4" fillId="3" borderId="6" xfId="0" applyFont="1" applyFill="1" applyBorder="1" applyAlignment="1">
      <alignment horizontal="center" vertical="center" textRotation="90" wrapText="1"/>
    </xf>
    <xf numFmtId="0" fontId="4" fillId="3" borderId="3" xfId="0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6" xfId="0" applyFont="1" applyFill="1" applyBorder="1" applyAlignment="1">
      <alignment horizontal="center" vertical="center" textRotation="90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8" fillId="4" borderId="0" xfId="1" applyFont="1" applyFill="1" applyAlignment="1">
      <alignment horizontal="left" wrapText="1"/>
    </xf>
    <xf numFmtId="0" fontId="8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right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8"/>
  <sheetViews>
    <sheetView tabSelected="1" topLeftCell="D1" zoomScale="70" workbookViewId="0">
      <selection activeCell="V1" sqref="V1:AC1"/>
    </sheetView>
  </sheetViews>
  <sheetFormatPr defaultRowHeight="15.75" x14ac:dyDescent="0.25"/>
  <cols>
    <col min="1" max="1" width="10.42578125" style="2" customWidth="1"/>
    <col min="2" max="2" width="36.42578125" style="2" customWidth="1"/>
    <col min="3" max="3" width="13.5703125" style="2" customWidth="1"/>
    <col min="4" max="4" width="22.28515625" style="2" customWidth="1"/>
    <col min="5" max="5" width="13" style="2" customWidth="1"/>
    <col min="6" max="6" width="14.140625" style="2" customWidth="1"/>
    <col min="7" max="7" width="20.140625" style="2" customWidth="1"/>
    <col min="8" max="8" width="14.28515625" style="2" customWidth="1"/>
    <col min="9" max="9" width="14.85546875" style="2" customWidth="1"/>
    <col min="10" max="10" width="12.7109375" style="2" customWidth="1"/>
    <col min="11" max="11" width="17.28515625" style="2" customWidth="1"/>
    <col min="12" max="12" width="12.28515625" style="2" customWidth="1"/>
    <col min="13" max="13" width="16" style="2" customWidth="1"/>
    <col min="14" max="14" width="12.42578125" style="2" customWidth="1"/>
    <col min="15" max="15" width="11.42578125" style="2" customWidth="1"/>
    <col min="16" max="16" width="20.42578125" style="2" customWidth="1"/>
    <col min="17" max="17" width="11.5703125" style="2" customWidth="1"/>
    <col min="18" max="18" width="20.7109375" style="2" customWidth="1"/>
    <col min="19" max="19" width="9.28515625" style="2" customWidth="1"/>
    <col min="20" max="20" width="18.85546875" style="2" customWidth="1"/>
    <col min="21" max="21" width="12" style="2" customWidth="1"/>
    <col min="22" max="22" width="19.28515625" style="2" customWidth="1"/>
    <col min="23" max="23" width="8.140625" style="2" customWidth="1"/>
    <col min="24" max="24" width="15.140625" style="2" customWidth="1"/>
    <col min="25" max="25" width="14.42578125" style="2" customWidth="1"/>
    <col min="26" max="26" width="11.5703125" style="2" customWidth="1"/>
    <col min="27" max="27" width="9.28515625" style="2" customWidth="1"/>
    <col min="28" max="28" width="8.7109375" style="2" customWidth="1"/>
    <col min="29" max="29" width="11" style="2" customWidth="1"/>
    <col min="30" max="30" width="9.140625" style="1" customWidth="1"/>
  </cols>
  <sheetData>
    <row r="1" spans="1:29" ht="92.25" customHeight="1" x14ac:dyDescent="0.25">
      <c r="V1" s="47" t="s">
        <v>47</v>
      </c>
      <c r="W1" s="48"/>
      <c r="X1" s="48"/>
      <c r="Y1" s="48"/>
      <c r="Z1" s="48"/>
      <c r="AA1" s="48"/>
      <c r="AB1" s="48"/>
      <c r="AC1" s="48"/>
    </row>
    <row r="2" spans="1:29" ht="18.75" customHeight="1" x14ac:dyDescent="0.25">
      <c r="Z2" s="4"/>
      <c r="AA2" s="4"/>
      <c r="AB2" s="4"/>
      <c r="AC2" s="4"/>
    </row>
    <row r="3" spans="1:29" ht="51.75" customHeight="1" x14ac:dyDescent="0.25">
      <c r="A3" s="34" t="s">
        <v>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</row>
    <row r="4" spans="1:29" ht="29.25" customHeight="1" x14ac:dyDescent="0.25">
      <c r="A4" s="38" t="s">
        <v>1</v>
      </c>
      <c r="B4" s="38" t="s">
        <v>2</v>
      </c>
      <c r="C4" s="41" t="s">
        <v>3</v>
      </c>
      <c r="D4" s="35" t="s">
        <v>4</v>
      </c>
      <c r="E4" s="43" t="s">
        <v>5</v>
      </c>
      <c r="F4" s="44"/>
      <c r="G4" s="44"/>
      <c r="H4" s="44"/>
      <c r="I4" s="44"/>
      <c r="J4" s="44"/>
      <c r="K4" s="44"/>
      <c r="L4" s="44"/>
      <c r="M4" s="45"/>
      <c r="N4" s="49" t="s">
        <v>6</v>
      </c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1"/>
    </row>
    <row r="5" spans="1:29" ht="88.5" customHeight="1" x14ac:dyDescent="0.25">
      <c r="A5" s="39"/>
      <c r="B5" s="39"/>
      <c r="C5" s="42"/>
      <c r="D5" s="36"/>
      <c r="E5" s="38" t="s">
        <v>7</v>
      </c>
      <c r="F5" s="52" t="s">
        <v>8</v>
      </c>
      <c r="G5" s="52"/>
      <c r="H5" s="52"/>
      <c r="I5" s="52"/>
      <c r="J5" s="52"/>
      <c r="K5" s="52"/>
      <c r="L5" s="52"/>
      <c r="M5" s="52"/>
      <c r="N5" s="43" t="s">
        <v>7</v>
      </c>
      <c r="O5" s="44"/>
      <c r="P5" s="45"/>
      <c r="Q5" s="59" t="s">
        <v>8</v>
      </c>
      <c r="R5" s="60"/>
      <c r="S5" s="60"/>
      <c r="T5" s="60"/>
      <c r="U5" s="60"/>
      <c r="V5" s="60"/>
      <c r="W5" s="60"/>
      <c r="X5" s="60"/>
      <c r="Y5" s="60"/>
      <c r="Z5" s="61" t="s">
        <v>9</v>
      </c>
      <c r="AA5" s="61"/>
      <c r="AB5" s="61"/>
      <c r="AC5" s="61"/>
    </row>
    <row r="6" spans="1:29" ht="39.75" customHeight="1" x14ac:dyDescent="0.25">
      <c r="A6" s="39"/>
      <c r="B6" s="39"/>
      <c r="C6" s="42"/>
      <c r="D6" s="36"/>
      <c r="E6" s="39"/>
      <c r="F6" s="43" t="s">
        <v>10</v>
      </c>
      <c r="G6" s="44"/>
      <c r="H6" s="44"/>
      <c r="I6" s="45"/>
      <c r="J6" s="43" t="s">
        <v>11</v>
      </c>
      <c r="K6" s="45"/>
      <c r="L6" s="38" t="s">
        <v>12</v>
      </c>
      <c r="M6" s="62" t="s">
        <v>13</v>
      </c>
      <c r="N6" s="53"/>
      <c r="O6" s="54"/>
      <c r="P6" s="55"/>
      <c r="Q6" s="43" t="s">
        <v>14</v>
      </c>
      <c r="R6" s="45"/>
      <c r="S6" s="40" t="s">
        <v>15</v>
      </c>
      <c r="T6" s="40"/>
      <c r="U6" s="40"/>
      <c r="V6" s="40"/>
      <c r="W6" s="53" t="s">
        <v>16</v>
      </c>
      <c r="X6" s="55"/>
      <c r="Y6" s="62" t="s">
        <v>17</v>
      </c>
      <c r="Z6" s="35" t="s">
        <v>18</v>
      </c>
      <c r="AA6" s="35" t="s">
        <v>19</v>
      </c>
      <c r="AB6" s="35" t="s">
        <v>20</v>
      </c>
      <c r="AC6" s="35" t="s">
        <v>21</v>
      </c>
    </row>
    <row r="7" spans="1:29" ht="34.5" customHeight="1" x14ac:dyDescent="0.25">
      <c r="A7" s="39"/>
      <c r="B7" s="39"/>
      <c r="C7" s="42"/>
      <c r="D7" s="36"/>
      <c r="E7" s="39"/>
      <c r="F7" s="53"/>
      <c r="G7" s="54"/>
      <c r="H7" s="54"/>
      <c r="I7" s="55"/>
      <c r="J7" s="53"/>
      <c r="K7" s="55"/>
      <c r="L7" s="39"/>
      <c r="M7" s="63"/>
      <c r="N7" s="53"/>
      <c r="O7" s="54"/>
      <c r="P7" s="55"/>
      <c r="Q7" s="53"/>
      <c r="R7" s="55"/>
      <c r="S7" s="43" t="s">
        <v>22</v>
      </c>
      <c r="T7" s="45"/>
      <c r="U7" s="43" t="s">
        <v>23</v>
      </c>
      <c r="V7" s="45"/>
      <c r="W7" s="53"/>
      <c r="X7" s="55"/>
      <c r="Y7" s="63"/>
      <c r="Z7" s="36"/>
      <c r="AA7" s="36"/>
      <c r="AB7" s="36"/>
      <c r="AC7" s="36"/>
    </row>
    <row r="8" spans="1:29" ht="253.5" customHeight="1" x14ac:dyDescent="0.25">
      <c r="A8" s="39"/>
      <c r="B8" s="39"/>
      <c r="C8" s="42"/>
      <c r="D8" s="36"/>
      <c r="E8" s="40"/>
      <c r="F8" s="56"/>
      <c r="G8" s="57"/>
      <c r="H8" s="57"/>
      <c r="I8" s="58"/>
      <c r="J8" s="56"/>
      <c r="K8" s="58"/>
      <c r="L8" s="40"/>
      <c r="M8" s="64"/>
      <c r="N8" s="56"/>
      <c r="O8" s="57"/>
      <c r="P8" s="58"/>
      <c r="Q8" s="56"/>
      <c r="R8" s="58"/>
      <c r="S8" s="56"/>
      <c r="T8" s="58"/>
      <c r="U8" s="56"/>
      <c r="V8" s="58"/>
      <c r="W8" s="56"/>
      <c r="X8" s="58"/>
      <c r="Y8" s="64"/>
      <c r="Z8" s="37"/>
      <c r="AA8" s="37"/>
      <c r="AB8" s="37"/>
      <c r="AC8" s="37"/>
    </row>
    <row r="9" spans="1:29" ht="210.75" customHeight="1" x14ac:dyDescent="0.25">
      <c r="A9" s="39"/>
      <c r="B9" s="39"/>
      <c r="C9" s="42"/>
      <c r="D9" s="37"/>
      <c r="E9" s="9" t="s">
        <v>24</v>
      </c>
      <c r="F9" s="9" t="s">
        <v>24</v>
      </c>
      <c r="G9" s="9" t="s">
        <v>25</v>
      </c>
      <c r="H9" s="10" t="s">
        <v>26</v>
      </c>
      <c r="I9" s="10" t="s">
        <v>27</v>
      </c>
      <c r="J9" s="9" t="s">
        <v>24</v>
      </c>
      <c r="K9" s="10" t="s">
        <v>28</v>
      </c>
      <c r="L9" s="9" t="s">
        <v>24</v>
      </c>
      <c r="M9" s="11" t="s">
        <v>29</v>
      </c>
      <c r="N9" s="9" t="s">
        <v>24</v>
      </c>
      <c r="O9" s="9" t="s">
        <v>30</v>
      </c>
      <c r="P9" s="9" t="s">
        <v>29</v>
      </c>
      <c r="Q9" s="9" t="s">
        <v>30</v>
      </c>
      <c r="R9" s="9" t="s">
        <v>29</v>
      </c>
      <c r="S9" s="9" t="s">
        <v>30</v>
      </c>
      <c r="T9" s="9" t="s">
        <v>29</v>
      </c>
      <c r="U9" s="9" t="s">
        <v>30</v>
      </c>
      <c r="V9" s="9" t="s">
        <v>29</v>
      </c>
      <c r="W9" s="9" t="s">
        <v>30</v>
      </c>
      <c r="X9" s="9" t="s">
        <v>29</v>
      </c>
      <c r="Y9" s="11" t="s">
        <v>29</v>
      </c>
      <c r="Z9" s="10" t="s">
        <v>31</v>
      </c>
      <c r="AA9" s="10" t="s">
        <v>31</v>
      </c>
      <c r="AB9" s="10" t="s">
        <v>31</v>
      </c>
      <c r="AC9" s="10" t="s">
        <v>31</v>
      </c>
    </row>
    <row r="10" spans="1:29" ht="20.25" customHeight="1" x14ac:dyDescent="0.25">
      <c r="A10" s="40"/>
      <c r="B10" s="40"/>
      <c r="C10" s="12" t="s">
        <v>32</v>
      </c>
      <c r="D10" s="13" t="s">
        <v>33</v>
      </c>
      <c r="E10" s="8" t="s">
        <v>32</v>
      </c>
      <c r="F10" s="8" t="s">
        <v>32</v>
      </c>
      <c r="G10" s="8" t="s">
        <v>33</v>
      </c>
      <c r="H10" s="13" t="s">
        <v>33</v>
      </c>
      <c r="I10" s="13" t="s">
        <v>33</v>
      </c>
      <c r="J10" s="8" t="s">
        <v>34</v>
      </c>
      <c r="K10" s="13" t="s">
        <v>33</v>
      </c>
      <c r="L10" s="12" t="s">
        <v>34</v>
      </c>
      <c r="M10" s="14" t="s">
        <v>33</v>
      </c>
      <c r="N10" s="12" t="s">
        <v>34</v>
      </c>
      <c r="O10" s="12" t="s">
        <v>34</v>
      </c>
      <c r="P10" s="8" t="s">
        <v>33</v>
      </c>
      <c r="Q10" s="5" t="s">
        <v>32</v>
      </c>
      <c r="R10" s="5" t="s">
        <v>33</v>
      </c>
      <c r="S10" s="5" t="s">
        <v>32</v>
      </c>
      <c r="T10" s="5" t="s">
        <v>33</v>
      </c>
      <c r="U10" s="12" t="s">
        <v>32</v>
      </c>
      <c r="V10" s="12" t="s">
        <v>33</v>
      </c>
      <c r="W10" s="12" t="s">
        <v>32</v>
      </c>
      <c r="X10" s="12" t="s">
        <v>33</v>
      </c>
      <c r="Y10" s="14" t="s">
        <v>33</v>
      </c>
      <c r="Z10" s="6" t="s">
        <v>32</v>
      </c>
      <c r="AA10" s="6" t="s">
        <v>32</v>
      </c>
      <c r="AB10" s="6" t="s">
        <v>32</v>
      </c>
      <c r="AC10" s="6" t="s">
        <v>32</v>
      </c>
    </row>
    <row r="11" spans="1:29" ht="20.25" customHeight="1" x14ac:dyDescent="0.25">
      <c r="A11" s="12">
        <v>1</v>
      </c>
      <c r="B11" s="5">
        <v>2</v>
      </c>
      <c r="C11" s="5">
        <v>3</v>
      </c>
      <c r="D11" s="15">
        <v>4</v>
      </c>
      <c r="E11" s="5">
        <v>5</v>
      </c>
      <c r="F11" s="5">
        <v>6</v>
      </c>
      <c r="G11" s="5">
        <v>7</v>
      </c>
      <c r="H11" s="15">
        <v>8</v>
      </c>
      <c r="I11" s="15">
        <v>9</v>
      </c>
      <c r="J11" s="5">
        <v>10</v>
      </c>
      <c r="K11" s="15">
        <v>11</v>
      </c>
      <c r="L11" s="5">
        <v>12</v>
      </c>
      <c r="M11" s="7">
        <v>13</v>
      </c>
      <c r="N11" s="5">
        <v>14</v>
      </c>
      <c r="O11" s="5">
        <v>15</v>
      </c>
      <c r="P11" s="5">
        <v>16</v>
      </c>
      <c r="Q11" s="5">
        <v>17</v>
      </c>
      <c r="R11" s="5">
        <v>18</v>
      </c>
      <c r="S11" s="5">
        <v>19</v>
      </c>
      <c r="T11" s="5">
        <v>20</v>
      </c>
      <c r="U11" s="5">
        <v>21</v>
      </c>
      <c r="V11" s="5">
        <v>22</v>
      </c>
      <c r="W11" s="5">
        <v>23</v>
      </c>
      <c r="X11" s="5">
        <v>24</v>
      </c>
      <c r="Y11" s="14">
        <v>25</v>
      </c>
      <c r="Z11" s="15">
        <v>26</v>
      </c>
      <c r="AA11" s="15">
        <v>27</v>
      </c>
      <c r="AB11" s="15">
        <v>28</v>
      </c>
      <c r="AC11" s="15">
        <v>29</v>
      </c>
    </row>
    <row r="12" spans="1:29" ht="102" customHeight="1" x14ac:dyDescent="0.25">
      <c r="A12" s="12"/>
      <c r="B12" s="16" t="s">
        <v>35</v>
      </c>
      <c r="C12" s="17">
        <f t="shared" ref="C12:AC12" si="0">SUM(C13,C15,C17,C19)</f>
        <v>16988.96</v>
      </c>
      <c r="D12" s="17">
        <f t="shared" si="0"/>
        <v>1122724698.79</v>
      </c>
      <c r="E12" s="17">
        <f t="shared" si="0"/>
        <v>12501.54</v>
      </c>
      <c r="F12" s="17">
        <f t="shared" si="0"/>
        <v>10902.36</v>
      </c>
      <c r="G12" s="17">
        <f t="shared" si="0"/>
        <v>651396774.17000008</v>
      </c>
      <c r="H12" s="18">
        <f t="shared" si="0"/>
        <v>0</v>
      </c>
      <c r="I12" s="18">
        <f t="shared" si="0"/>
        <v>0</v>
      </c>
      <c r="J12" s="17">
        <f t="shared" si="0"/>
        <v>310.82</v>
      </c>
      <c r="K12" s="18">
        <f t="shared" si="0"/>
        <v>5645190.5499999998</v>
      </c>
      <c r="L12" s="17">
        <f t="shared" si="0"/>
        <v>1288.3600000000001</v>
      </c>
      <c r="M12" s="17">
        <f t="shared" si="0"/>
        <v>0</v>
      </c>
      <c r="N12" s="24">
        <f t="shared" si="0"/>
        <v>4487.42</v>
      </c>
      <c r="O12" s="24">
        <f t="shared" si="0"/>
        <v>6848.14</v>
      </c>
      <c r="P12" s="24">
        <f t="shared" si="0"/>
        <v>465682734.06999999</v>
      </c>
      <c r="Q12" s="24">
        <f t="shared" si="0"/>
        <v>5221.5</v>
      </c>
      <c r="R12" s="17">
        <f t="shared" si="0"/>
        <v>345271077.76999998</v>
      </c>
      <c r="S12" s="17">
        <f t="shared" si="0"/>
        <v>556.74</v>
      </c>
      <c r="T12" s="17">
        <f t="shared" si="0"/>
        <v>43495995</v>
      </c>
      <c r="U12" s="17">
        <f t="shared" si="0"/>
        <v>1040.8</v>
      </c>
      <c r="V12" s="24">
        <f t="shared" si="0"/>
        <v>76033713.299999997</v>
      </c>
      <c r="W12" s="24">
        <f t="shared" si="0"/>
        <v>29.1</v>
      </c>
      <c r="X12" s="24">
        <f t="shared" si="0"/>
        <v>881948</v>
      </c>
      <c r="Y12" s="24">
        <f t="shared" si="0"/>
        <v>0</v>
      </c>
      <c r="Z12" s="18">
        <f t="shared" si="0"/>
        <v>6574.16</v>
      </c>
      <c r="AA12" s="18">
        <f t="shared" si="0"/>
        <v>0</v>
      </c>
      <c r="AB12" s="25">
        <f t="shared" si="0"/>
        <v>0</v>
      </c>
      <c r="AC12" s="25">
        <f t="shared" si="0"/>
        <v>253.33999999999997</v>
      </c>
    </row>
    <row r="13" spans="1:29" ht="20.25" x14ac:dyDescent="0.25">
      <c r="A13" s="26"/>
      <c r="B13" s="16" t="s">
        <v>36</v>
      </c>
      <c r="C13" s="17">
        <f t="shared" ref="C13:AC13" si="1">SUM(C14)</f>
        <v>1837.5</v>
      </c>
      <c r="D13" s="17">
        <f t="shared" si="1"/>
        <v>61335765.019999996</v>
      </c>
      <c r="E13" s="17">
        <f t="shared" si="1"/>
        <v>1737.3000000000002</v>
      </c>
      <c r="F13" s="17">
        <f t="shared" si="1"/>
        <v>1624.9</v>
      </c>
      <c r="G13" s="17">
        <f t="shared" si="1"/>
        <v>56811581.219999999</v>
      </c>
      <c r="H13" s="18">
        <f t="shared" si="1"/>
        <v>0</v>
      </c>
      <c r="I13" s="18">
        <f t="shared" si="1"/>
        <v>0</v>
      </c>
      <c r="J13" s="17">
        <f t="shared" si="1"/>
        <v>0</v>
      </c>
      <c r="K13" s="18">
        <f t="shared" si="1"/>
        <v>0</v>
      </c>
      <c r="L13" s="17">
        <f t="shared" si="1"/>
        <v>112.4</v>
      </c>
      <c r="M13" s="17">
        <f t="shared" si="1"/>
        <v>0</v>
      </c>
      <c r="N13" s="24">
        <f t="shared" si="1"/>
        <v>100.19999999999982</v>
      </c>
      <c r="O13" s="24">
        <f t="shared" si="1"/>
        <v>123.4</v>
      </c>
      <c r="P13" s="24">
        <f t="shared" si="1"/>
        <v>4524183.8</v>
      </c>
      <c r="Q13" s="24">
        <f t="shared" si="1"/>
        <v>0</v>
      </c>
      <c r="R13" s="17">
        <f t="shared" si="1"/>
        <v>0</v>
      </c>
      <c r="S13" s="17">
        <f t="shared" si="1"/>
        <v>0</v>
      </c>
      <c r="T13" s="17">
        <f t="shared" si="1"/>
        <v>0</v>
      </c>
      <c r="U13" s="17">
        <f t="shared" si="1"/>
        <v>94.3</v>
      </c>
      <c r="V13" s="24">
        <f t="shared" si="1"/>
        <v>3642235.8</v>
      </c>
      <c r="W13" s="24">
        <f t="shared" si="1"/>
        <v>29.1</v>
      </c>
      <c r="X13" s="24">
        <f t="shared" si="1"/>
        <v>881948</v>
      </c>
      <c r="Y13" s="24">
        <f t="shared" si="1"/>
        <v>0</v>
      </c>
      <c r="Z13" s="18">
        <f t="shared" si="1"/>
        <v>123.4</v>
      </c>
      <c r="AA13" s="18">
        <f t="shared" si="1"/>
        <v>0</v>
      </c>
      <c r="AB13" s="25">
        <f t="shared" si="1"/>
        <v>0</v>
      </c>
      <c r="AC13" s="25">
        <f t="shared" si="1"/>
        <v>0</v>
      </c>
    </row>
    <row r="14" spans="1:29" ht="20.25" x14ac:dyDescent="0.25">
      <c r="A14" s="12">
        <v>1</v>
      </c>
      <c r="B14" s="16" t="s">
        <v>37</v>
      </c>
      <c r="C14" s="17">
        <v>1837.5</v>
      </c>
      <c r="D14" s="17">
        <f>G14+H14+I14+K14+M14+P14</f>
        <v>61335765.019999996</v>
      </c>
      <c r="E14" s="17">
        <f>F14+J14+L14</f>
        <v>1737.3000000000002</v>
      </c>
      <c r="F14" s="17">
        <v>1624.9</v>
      </c>
      <c r="G14" s="17">
        <v>56811581.219999999</v>
      </c>
      <c r="H14" s="18">
        <v>0</v>
      </c>
      <c r="I14" s="18">
        <v>0</v>
      </c>
      <c r="J14" s="17">
        <v>0</v>
      </c>
      <c r="K14" s="18">
        <v>0</v>
      </c>
      <c r="L14" s="17">
        <v>112.4</v>
      </c>
      <c r="M14" s="17">
        <v>0</v>
      </c>
      <c r="N14" s="17">
        <f>C14-E14</f>
        <v>100.19999999999982</v>
      </c>
      <c r="O14" s="17">
        <f>Q14+S14+U14+W14</f>
        <v>123.4</v>
      </c>
      <c r="P14" s="17">
        <f>R14+T14+V14+X14+Y14</f>
        <v>4524183.8</v>
      </c>
      <c r="Q14" s="17">
        <v>0</v>
      </c>
      <c r="R14" s="17">
        <v>0</v>
      </c>
      <c r="S14" s="17">
        <v>0</v>
      </c>
      <c r="T14" s="17">
        <v>0</v>
      </c>
      <c r="U14" s="17">
        <v>94.3</v>
      </c>
      <c r="V14" s="17">
        <v>3642235.8</v>
      </c>
      <c r="W14" s="17">
        <v>29.1</v>
      </c>
      <c r="X14" s="17">
        <v>881948</v>
      </c>
      <c r="Y14" s="17">
        <v>0</v>
      </c>
      <c r="Z14" s="18">
        <v>123.4</v>
      </c>
      <c r="AA14" s="18">
        <v>0</v>
      </c>
      <c r="AB14" s="18">
        <v>0</v>
      </c>
      <c r="AC14" s="18">
        <v>0</v>
      </c>
    </row>
    <row r="15" spans="1:29" ht="20.25" x14ac:dyDescent="0.25">
      <c r="A15" s="26"/>
      <c r="B15" s="16" t="s">
        <v>38</v>
      </c>
      <c r="C15" s="17">
        <f t="shared" ref="C15:AC15" si="2">SUM(C16)</f>
        <v>3031.8</v>
      </c>
      <c r="D15" s="17">
        <f t="shared" si="2"/>
        <v>117048557.01000001</v>
      </c>
      <c r="E15" s="17">
        <f t="shared" si="2"/>
        <v>2914.7000000000003</v>
      </c>
      <c r="F15" s="17">
        <f t="shared" si="2"/>
        <v>2232.34</v>
      </c>
      <c r="G15" s="17">
        <f t="shared" si="2"/>
        <v>103031012.01000001</v>
      </c>
      <c r="H15" s="18">
        <f t="shared" si="2"/>
        <v>0</v>
      </c>
      <c r="I15" s="18">
        <f t="shared" si="2"/>
        <v>0</v>
      </c>
      <c r="J15" s="17">
        <f t="shared" si="2"/>
        <v>0</v>
      </c>
      <c r="K15" s="18">
        <f t="shared" si="2"/>
        <v>0</v>
      </c>
      <c r="L15" s="17">
        <f t="shared" si="2"/>
        <v>682.36</v>
      </c>
      <c r="M15" s="17">
        <f t="shared" si="2"/>
        <v>0</v>
      </c>
      <c r="N15" s="24">
        <f t="shared" si="2"/>
        <v>117.09999999999991</v>
      </c>
      <c r="O15" s="24">
        <f t="shared" si="2"/>
        <v>183.2</v>
      </c>
      <c r="P15" s="24">
        <f t="shared" si="2"/>
        <v>14017545</v>
      </c>
      <c r="Q15" s="24">
        <f t="shared" si="2"/>
        <v>0</v>
      </c>
      <c r="R15" s="17">
        <f t="shared" si="2"/>
        <v>0</v>
      </c>
      <c r="S15" s="17">
        <f t="shared" si="2"/>
        <v>0</v>
      </c>
      <c r="T15" s="17">
        <f t="shared" si="2"/>
        <v>0</v>
      </c>
      <c r="U15" s="17">
        <f t="shared" si="2"/>
        <v>183.2</v>
      </c>
      <c r="V15" s="24">
        <f t="shared" si="2"/>
        <v>14017545</v>
      </c>
      <c r="W15" s="24">
        <f t="shared" si="2"/>
        <v>0</v>
      </c>
      <c r="X15" s="24">
        <f t="shared" si="2"/>
        <v>0</v>
      </c>
      <c r="Y15" s="24">
        <f t="shared" si="2"/>
        <v>0</v>
      </c>
      <c r="Z15" s="18">
        <f t="shared" si="2"/>
        <v>0</v>
      </c>
      <c r="AA15" s="18">
        <f t="shared" si="2"/>
        <v>0</v>
      </c>
      <c r="AB15" s="25">
        <f t="shared" si="2"/>
        <v>0</v>
      </c>
      <c r="AC15" s="25">
        <f t="shared" si="2"/>
        <v>183.2</v>
      </c>
    </row>
    <row r="16" spans="1:29" ht="20.25" x14ac:dyDescent="0.25">
      <c r="A16" s="12">
        <v>1</v>
      </c>
      <c r="B16" s="16" t="s">
        <v>37</v>
      </c>
      <c r="C16" s="17">
        <v>3031.8</v>
      </c>
      <c r="D16" s="17">
        <f>G16+H16+I16+K16+M16+P16</f>
        <v>117048557.01000001</v>
      </c>
      <c r="E16" s="17">
        <f>F16+J16+L16</f>
        <v>2914.7000000000003</v>
      </c>
      <c r="F16" s="17">
        <v>2232.34</v>
      </c>
      <c r="G16" s="17">
        <v>103031012.01000001</v>
      </c>
      <c r="H16" s="18">
        <v>0</v>
      </c>
      <c r="I16" s="18">
        <v>0</v>
      </c>
      <c r="J16" s="17">
        <v>0</v>
      </c>
      <c r="K16" s="18">
        <v>0</v>
      </c>
      <c r="L16" s="17">
        <v>682.36</v>
      </c>
      <c r="M16" s="17">
        <v>0</v>
      </c>
      <c r="N16" s="17">
        <f>C16-E16</f>
        <v>117.09999999999991</v>
      </c>
      <c r="O16" s="17">
        <f>Q16+S16+U16+W16</f>
        <v>183.2</v>
      </c>
      <c r="P16" s="17">
        <f>R16+T16+V16+X16+Y16</f>
        <v>14017545</v>
      </c>
      <c r="Q16" s="17">
        <v>0</v>
      </c>
      <c r="R16" s="17">
        <v>0</v>
      </c>
      <c r="S16" s="17">
        <v>0</v>
      </c>
      <c r="T16" s="17">
        <v>0</v>
      </c>
      <c r="U16" s="17">
        <v>183.2</v>
      </c>
      <c r="V16" s="17">
        <v>14017545</v>
      </c>
      <c r="W16" s="17">
        <v>0</v>
      </c>
      <c r="X16" s="17">
        <v>0</v>
      </c>
      <c r="Y16" s="17">
        <v>0</v>
      </c>
      <c r="Z16" s="18">
        <v>0</v>
      </c>
      <c r="AA16" s="18">
        <v>0</v>
      </c>
      <c r="AB16" s="18">
        <v>0</v>
      </c>
      <c r="AC16" s="18">
        <v>183.2</v>
      </c>
    </row>
    <row r="17" spans="1:29" ht="20.25" x14ac:dyDescent="0.25">
      <c r="A17" s="26"/>
      <c r="B17" s="16" t="s">
        <v>39</v>
      </c>
      <c r="C17" s="17">
        <f t="shared" ref="C17:AC17" si="3">SUM(C18)</f>
        <v>813.3</v>
      </c>
      <c r="D17" s="17">
        <f t="shared" si="3"/>
        <v>51841560.899999999</v>
      </c>
      <c r="E17" s="17">
        <f t="shared" si="3"/>
        <v>778.8</v>
      </c>
      <c r="F17" s="17">
        <f t="shared" si="3"/>
        <v>636.1</v>
      </c>
      <c r="G17" s="29">
        <v>46231560.899999999</v>
      </c>
      <c r="H17" s="18">
        <f t="shared" si="3"/>
        <v>0</v>
      </c>
      <c r="I17" s="18">
        <f t="shared" si="3"/>
        <v>0</v>
      </c>
      <c r="J17" s="17">
        <f t="shared" si="3"/>
        <v>0</v>
      </c>
      <c r="K17" s="18">
        <f t="shared" si="3"/>
        <v>0</v>
      </c>
      <c r="L17" s="17">
        <f t="shared" si="3"/>
        <v>142.69999999999999</v>
      </c>
      <c r="M17" s="17">
        <f t="shared" si="3"/>
        <v>0</v>
      </c>
      <c r="N17" s="24">
        <f t="shared" si="3"/>
        <v>34.5</v>
      </c>
      <c r="O17" s="24">
        <f t="shared" si="3"/>
        <v>70.14</v>
      </c>
      <c r="P17" s="24">
        <f t="shared" si="3"/>
        <v>5610000</v>
      </c>
      <c r="Q17" s="24">
        <f t="shared" si="3"/>
        <v>0</v>
      </c>
      <c r="R17" s="17">
        <f t="shared" si="3"/>
        <v>0</v>
      </c>
      <c r="S17" s="17">
        <f t="shared" si="3"/>
        <v>70.14</v>
      </c>
      <c r="T17" s="17">
        <f t="shared" si="3"/>
        <v>5610000</v>
      </c>
      <c r="U17" s="17">
        <f t="shared" si="3"/>
        <v>0</v>
      </c>
      <c r="V17" s="24">
        <f t="shared" si="3"/>
        <v>0</v>
      </c>
      <c r="W17" s="24">
        <f t="shared" si="3"/>
        <v>0</v>
      </c>
      <c r="X17" s="24">
        <f t="shared" si="3"/>
        <v>0</v>
      </c>
      <c r="Y17" s="24">
        <f t="shared" si="3"/>
        <v>0</v>
      </c>
      <c r="Z17" s="18">
        <f t="shared" si="3"/>
        <v>0</v>
      </c>
      <c r="AA17" s="18">
        <f t="shared" si="3"/>
        <v>0</v>
      </c>
      <c r="AB17" s="25">
        <f t="shared" si="3"/>
        <v>0</v>
      </c>
      <c r="AC17" s="25">
        <f t="shared" si="3"/>
        <v>70.14</v>
      </c>
    </row>
    <row r="18" spans="1:29" ht="20.25" x14ac:dyDescent="0.25">
      <c r="A18" s="12">
        <v>1</v>
      </c>
      <c r="B18" s="16" t="s">
        <v>37</v>
      </c>
      <c r="C18" s="17">
        <v>813.3</v>
      </c>
      <c r="D18" s="17">
        <f>G18+H18+I18+K18+M18+P18</f>
        <v>51841560.899999999</v>
      </c>
      <c r="E18" s="17">
        <f>F18+J18+L18</f>
        <v>778.8</v>
      </c>
      <c r="F18" s="17">
        <v>636.1</v>
      </c>
      <c r="G18" s="29">
        <v>46231560.899999999</v>
      </c>
      <c r="H18" s="18">
        <v>0</v>
      </c>
      <c r="I18" s="18">
        <v>0</v>
      </c>
      <c r="J18" s="17">
        <v>0</v>
      </c>
      <c r="K18" s="18">
        <v>0</v>
      </c>
      <c r="L18" s="17">
        <v>142.69999999999999</v>
      </c>
      <c r="M18" s="17">
        <v>0</v>
      </c>
      <c r="N18" s="17">
        <f>C18-E18</f>
        <v>34.5</v>
      </c>
      <c r="O18" s="17">
        <f>Q18+S18+U18+W18</f>
        <v>70.14</v>
      </c>
      <c r="P18" s="17">
        <f>R18+T18+V18+X18+Y18</f>
        <v>5610000</v>
      </c>
      <c r="Q18" s="17">
        <v>0</v>
      </c>
      <c r="R18" s="17">
        <v>0</v>
      </c>
      <c r="S18" s="17">
        <v>70.14</v>
      </c>
      <c r="T18" s="17">
        <v>5610000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8">
        <v>0</v>
      </c>
      <c r="AA18" s="18">
        <v>0</v>
      </c>
      <c r="AB18" s="18">
        <v>0</v>
      </c>
      <c r="AC18" s="18">
        <v>70.14</v>
      </c>
    </row>
    <row r="19" spans="1:29" ht="20.25" x14ac:dyDescent="0.25">
      <c r="A19" s="26"/>
      <c r="B19" s="16" t="s">
        <v>40</v>
      </c>
      <c r="C19" s="17">
        <f t="shared" ref="C19:AC19" si="4">SUM(C20)</f>
        <v>11306.36</v>
      </c>
      <c r="D19" s="17">
        <f t="shared" si="4"/>
        <v>892498815.86000001</v>
      </c>
      <c r="E19" s="17">
        <f t="shared" si="4"/>
        <v>7070.74</v>
      </c>
      <c r="F19" s="17">
        <f t="shared" si="4"/>
        <v>6409.02</v>
      </c>
      <c r="G19" s="17">
        <f t="shared" si="4"/>
        <v>445322620.04000002</v>
      </c>
      <c r="H19" s="18">
        <f t="shared" si="4"/>
        <v>0</v>
      </c>
      <c r="I19" s="18">
        <f t="shared" si="4"/>
        <v>0</v>
      </c>
      <c r="J19" s="17">
        <f t="shared" si="4"/>
        <v>310.82</v>
      </c>
      <c r="K19" s="18">
        <f t="shared" si="4"/>
        <v>5645190.5499999998</v>
      </c>
      <c r="L19" s="17">
        <f t="shared" si="4"/>
        <v>350.9</v>
      </c>
      <c r="M19" s="17">
        <f t="shared" si="4"/>
        <v>0</v>
      </c>
      <c r="N19" s="24">
        <f t="shared" si="4"/>
        <v>4235.6200000000008</v>
      </c>
      <c r="O19" s="24">
        <f t="shared" si="4"/>
        <v>6471.4000000000005</v>
      </c>
      <c r="P19" s="24">
        <f t="shared" si="4"/>
        <v>441531005.26999998</v>
      </c>
      <c r="Q19" s="24">
        <f t="shared" si="4"/>
        <v>5221.5</v>
      </c>
      <c r="R19" s="17">
        <f t="shared" si="4"/>
        <v>345271077.76999998</v>
      </c>
      <c r="S19" s="17">
        <f t="shared" si="4"/>
        <v>486.6</v>
      </c>
      <c r="T19" s="17">
        <f t="shared" si="4"/>
        <v>37885995</v>
      </c>
      <c r="U19" s="17">
        <f t="shared" si="4"/>
        <v>763.3</v>
      </c>
      <c r="V19" s="24">
        <f t="shared" si="4"/>
        <v>58373932.5</v>
      </c>
      <c r="W19" s="24">
        <f t="shared" si="4"/>
        <v>0</v>
      </c>
      <c r="X19" s="24">
        <f t="shared" si="4"/>
        <v>0</v>
      </c>
      <c r="Y19" s="24">
        <f t="shared" si="4"/>
        <v>0</v>
      </c>
      <c r="Z19" s="18">
        <f t="shared" si="4"/>
        <v>6450.76</v>
      </c>
      <c r="AA19" s="18">
        <f t="shared" si="4"/>
        <v>0</v>
      </c>
      <c r="AB19" s="25">
        <f t="shared" si="4"/>
        <v>0</v>
      </c>
      <c r="AC19" s="25">
        <f t="shared" si="4"/>
        <v>0</v>
      </c>
    </row>
    <row r="20" spans="1:29" ht="20.25" x14ac:dyDescent="0.25">
      <c r="A20" s="12">
        <v>1</v>
      </c>
      <c r="B20" s="16" t="s">
        <v>37</v>
      </c>
      <c r="C20" s="17">
        <v>11306.36</v>
      </c>
      <c r="D20" s="17">
        <f>G20+H20+I20+K20+M20+P20</f>
        <v>892498815.86000001</v>
      </c>
      <c r="E20" s="17">
        <f>F20+J20+L20</f>
        <v>7070.74</v>
      </c>
      <c r="F20" s="17">
        <v>6409.02</v>
      </c>
      <c r="G20" s="17">
        <v>445322620.04000002</v>
      </c>
      <c r="H20" s="18">
        <v>0</v>
      </c>
      <c r="I20" s="18">
        <v>0</v>
      </c>
      <c r="J20" s="17">
        <v>310.82</v>
      </c>
      <c r="K20" s="18">
        <v>5645190.5499999998</v>
      </c>
      <c r="L20" s="17">
        <v>350.9</v>
      </c>
      <c r="M20" s="17">
        <v>0</v>
      </c>
      <c r="N20" s="17">
        <f>C20-E20</f>
        <v>4235.6200000000008</v>
      </c>
      <c r="O20" s="17">
        <f>Q20+S20+U20+W20</f>
        <v>6471.4000000000005</v>
      </c>
      <c r="P20" s="17">
        <f>R20+T20+V20+X20+Y20</f>
        <v>441531005.26999998</v>
      </c>
      <c r="Q20" s="17">
        <v>5221.5</v>
      </c>
      <c r="R20" s="17">
        <v>345271077.76999998</v>
      </c>
      <c r="S20" s="17">
        <v>486.6</v>
      </c>
      <c r="T20" s="17">
        <v>37885995</v>
      </c>
      <c r="U20" s="17">
        <v>763.3</v>
      </c>
      <c r="V20" s="17">
        <v>58373932.5</v>
      </c>
      <c r="W20" s="17">
        <v>0</v>
      </c>
      <c r="X20" s="17">
        <v>0</v>
      </c>
      <c r="Y20" s="17">
        <v>0</v>
      </c>
      <c r="Z20" s="18">
        <v>6450.76</v>
      </c>
      <c r="AA20" s="18">
        <v>0</v>
      </c>
      <c r="AB20" s="18">
        <v>0</v>
      </c>
      <c r="AC20" s="18">
        <v>0</v>
      </c>
    </row>
    <row r="21" spans="1:29" ht="43.5" customHeight="1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</row>
    <row r="22" spans="1:29" ht="45" customHeight="1" x14ac:dyDescent="0.35">
      <c r="A22" s="46" t="s">
        <v>41</v>
      </c>
      <c r="B22" s="46"/>
      <c r="C22" s="46"/>
      <c r="D22" s="46"/>
      <c r="E22" s="46"/>
      <c r="F22" s="46"/>
      <c r="G22" s="46"/>
      <c r="H22" s="27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31" t="s">
        <v>42</v>
      </c>
      <c r="AA22" s="32"/>
      <c r="AB22" s="32"/>
      <c r="AC22" s="32"/>
    </row>
    <row r="23" spans="1:29" ht="73.5" customHeight="1" x14ac:dyDescent="0.35">
      <c r="A23" s="30" t="s">
        <v>43</v>
      </c>
      <c r="B23" s="30"/>
      <c r="C23" s="30"/>
      <c r="D23" s="30"/>
      <c r="E23" s="30"/>
      <c r="F23" s="30"/>
      <c r="G23" s="30"/>
      <c r="H23" s="27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31" t="s">
        <v>44</v>
      </c>
      <c r="AA23" s="32"/>
      <c r="AB23" s="32"/>
      <c r="AC23" s="32"/>
    </row>
    <row r="24" spans="1:29" ht="93.75" customHeight="1" x14ac:dyDescent="0.35">
      <c r="A24" s="33" t="s">
        <v>45</v>
      </c>
      <c r="B24" s="33"/>
      <c r="C24" s="33"/>
      <c r="D24" s="33"/>
      <c r="E24" s="33"/>
      <c r="F24" s="33"/>
      <c r="G24" s="33"/>
      <c r="H24" s="33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31" t="s">
        <v>46</v>
      </c>
      <c r="AA24" s="32"/>
      <c r="AB24" s="32"/>
      <c r="AC24" s="32"/>
    </row>
    <row r="25" spans="1:29" ht="23.25" customHeight="1" x14ac:dyDescent="0.35">
      <c r="Z25" s="19"/>
      <c r="AA25" s="19"/>
      <c r="AB25" s="19"/>
      <c r="AC25" s="19"/>
    </row>
    <row r="26" spans="1:29" ht="23.25" customHeight="1" x14ac:dyDescent="0.35">
      <c r="Z26" s="20"/>
      <c r="AA26" s="20"/>
      <c r="AB26" s="20"/>
      <c r="AC26" s="20"/>
    </row>
    <row r="27" spans="1:29" ht="20.25" customHeight="1" x14ac:dyDescent="0.25">
      <c r="Z27" s="65"/>
      <c r="AA27" s="65"/>
      <c r="AB27" s="66"/>
      <c r="AC27" s="66"/>
    </row>
    <row r="28" spans="1:29" ht="23.25" customHeight="1" x14ac:dyDescent="0.25">
      <c r="Z28" s="21"/>
      <c r="AA28" s="21"/>
      <c r="AB28" s="22"/>
      <c r="AC28" s="23"/>
    </row>
  </sheetData>
  <sheetProtection formatCells="0" formatColumns="0" formatRows="0" insertColumns="0" insertRows="0" insertHyperlinks="0" deleteColumns="0" deleteRows="0" sort="0" autoFilter="0" pivotTables="0"/>
  <mergeCells count="35">
    <mergeCell ref="Z27:AA27"/>
    <mergeCell ref="AB27:AC27"/>
    <mergeCell ref="AB6:AB8"/>
    <mergeCell ref="AC6:AC8"/>
    <mergeCell ref="S7:T8"/>
    <mergeCell ref="U7:V8"/>
    <mergeCell ref="Z22:AC22"/>
    <mergeCell ref="V1:AC1"/>
    <mergeCell ref="N4:AC4"/>
    <mergeCell ref="E5:E8"/>
    <mergeCell ref="F5:M5"/>
    <mergeCell ref="N5:P8"/>
    <mergeCell ref="Q5:Y5"/>
    <mergeCell ref="Z5:AC5"/>
    <mergeCell ref="F6:I8"/>
    <mergeCell ref="J6:K8"/>
    <mergeCell ref="L6:L8"/>
    <mergeCell ref="M6:M8"/>
    <mergeCell ref="Q6:R8"/>
    <mergeCell ref="S6:V6"/>
    <mergeCell ref="W6:X8"/>
    <mergeCell ref="Y6:Y8"/>
    <mergeCell ref="Z6:Z8"/>
    <mergeCell ref="A23:G23"/>
    <mergeCell ref="Z23:AC23"/>
    <mergeCell ref="A24:H24"/>
    <mergeCell ref="Z24:AC24"/>
    <mergeCell ref="A3:AC3"/>
    <mergeCell ref="AA6:AA8"/>
    <mergeCell ref="A4:A10"/>
    <mergeCell ref="B4:B10"/>
    <mergeCell ref="C4:C9"/>
    <mergeCell ref="D4:D9"/>
    <mergeCell ref="E4:M4"/>
    <mergeCell ref="A22:G22"/>
  </mergeCells>
  <pageMargins left="0.70866141732283472" right="0.31496062992125984" top="1.5354330708661419" bottom="0.74803149606299213" header="0.31496062992125984" footer="0.31496062992125984"/>
  <pageSetup paperSize="8" scale="31" firstPageNumber="9" fitToHeight="0" orientation="landscape" useFirstPageNumber="1" r:id="rId1"/>
  <headerFooter>
    <oddHeader>&amp;C&amp;24 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Manager/>
  <Company>Фонд ЖКХ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Комитет по информационной политике (Марианна)</cp:lastModifiedBy>
  <cp:lastPrinted>2024-08-15T12:24:12Z</cp:lastPrinted>
  <dcterms:created xsi:type="dcterms:W3CDTF">2012-12-13T11:50:40Z</dcterms:created>
  <dcterms:modified xsi:type="dcterms:W3CDTF">2024-09-04T13:27:12Z</dcterms:modified>
  <cp:category>Формы</cp:category>
</cp:coreProperties>
</file>