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05.2024" sheetId="1" r:id="rId1"/>
  </sheets>
  <calcPr calcId="145621"/>
</workbook>
</file>

<file path=xl/calcChain.xml><?xml version="1.0" encoding="utf-8"?>
<calcChain xmlns="http://schemas.openxmlformats.org/spreadsheetml/2006/main">
  <c r="E47" i="1" l="1"/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<sst xmlns="http://schemas.openxmlformats.org/spreadsheetml/2006/main" count="107" uniqueCount="86">
  <si>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</si>
  <si>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</si>
  <si>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</si>
  <si>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</si>
  <si>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</si>
  <si>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</si>
  <si>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</si>
  <si>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</si>
  <si>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</si>
  <si>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</si>
  <si>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</si>
  <si>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</si>
  <si>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</si>
  <si>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</si>
  <si>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</si>
  <si>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</si>
  <si>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</si>
  <si>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</si>
  <si>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</si>
  <si>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</si>
  <si>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</si>
  <si>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</si>
  <si>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</si>
  <si>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</si>
  <si>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</si>
  <si>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</si>
  <si>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</si>
  <si>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</si>
  <si>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</si>
  <si>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</si>
  <si>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</si>
  <si>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</si>
  <si>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</si>
  <si>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</si>
  <si>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</si>
  <si>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</si>
  <si>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</si>
  <si>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</si>
  <si>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</si>
  <si>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</si>
  <si>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</si>
  <si>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</si>
  <si>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</si>
  <si>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</si>
  <si>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</si>
  <si>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</si>
  <si>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</si>
  <si>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</si>
  <si>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</si>
  <si>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</si>
  <si>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</si>
  <si>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</si>
  <si>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</si>
  <si>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</si>
  <si>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</si>
  <si>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</si>
  <si>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</si>
  <si>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</si>
  <si>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</si>
  <si>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</si>
  <si>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</si>
  <si>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</si>
  <si>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</si>
  <si>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</si>
  <si>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</si>
  <si>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</si>
  <si>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</si>
  <si>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</si>
  <si>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</si>
  <si>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</si>
  <si>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</si>
  <si>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</si>
  <si>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</si>
  <si>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</si>
  <si>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</si>
  <si>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</si>
  <si>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</si>
  <si>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</si>
  <si>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</si>
  <si>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</si>
  <si>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Начальник отдела бюджетной и долговой политики</t>
  </si>
  <si>
    <t>С.Н. Воронцова</t>
  </si>
  <si>
    <t>Исполнитель</t>
  </si>
  <si>
    <t xml:space="preserve">Н.Н. Кононенкова </t>
  </si>
  <si>
    <t xml:space="preserve">                                                        </t>
  </si>
  <si>
    <t>на 01 мая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</si>
</sst>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3" fontId="0" fillId="0" borderId="1" xfId="0" applyNumberFormat="1" applyFont="1" applyFill="1" applyBorder="1" applyAlignment="1">
      <alignment horizontal="center" vertical="top"/>
    </xf>
    <xf numFmtId="14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topLeftCell="A8" workbookViewId="0">
      <selection activeCell="Q11" sqref="Q11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6" t="s">
        <v>37</v>
      </c>
      <c r="I1" s="36"/>
      <c r="J1" s="9"/>
      <c r="K1" s="36"/>
      <c r="L1" s="36"/>
      <c r="M1" s="11"/>
    </row>
    <row r="2" spans="1:13" x14ac:dyDescent="0.2">
      <c r="H2" s="36" t="s">
        <v>38</v>
      </c>
      <c r="I2" s="36"/>
      <c r="J2" s="36"/>
      <c r="K2" s="36"/>
      <c r="L2" s="13"/>
      <c r="M2" s="11"/>
    </row>
    <row r="3" spans="1:13" x14ac:dyDescent="0.2">
      <c r="H3" s="36" t="s">
        <v>39</v>
      </c>
      <c r="I3" s="36"/>
      <c r="J3" s="36"/>
      <c r="K3" s="36"/>
      <c r="L3" s="13"/>
      <c r="M3" s="11"/>
    </row>
    <row r="4" spans="1:13" ht="15" customHeight="1" x14ac:dyDescent="0.2">
      <c r="H4" s="39" t="s">
        <v>40</v>
      </c>
      <c r="I4" s="39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7" t="s">
        <v>76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3" ht="19.5" customHeight="1" x14ac:dyDescent="0.2">
      <c r="A7" s="38" t="s">
        <v>77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29"/>
      <c r="M7" s="18"/>
    </row>
    <row r="8" spans="1:13" ht="19.5" customHeight="1" x14ac:dyDescent="0.25">
      <c r="A8" s="40" t="s">
        <v>85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17"/>
      <c r="M8" s="18"/>
    </row>
    <row r="9" spans="1:13" ht="17.25" customHeight="1" x14ac:dyDescent="0.25">
      <c r="A9" s="41" t="s">
        <v>42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30"/>
    </row>
    <row r="10" spans="1:13" ht="23.25" customHeight="1" x14ac:dyDescent="0.2">
      <c r="A10" s="42" t="s">
        <v>43</v>
      </c>
      <c r="B10" s="26"/>
      <c r="C10" s="43" t="s">
        <v>44</v>
      </c>
      <c r="D10" s="43"/>
      <c r="E10" s="43" t="s">
        <v>55</v>
      </c>
      <c r="F10" s="43"/>
      <c r="G10" s="43"/>
      <c r="H10" s="43"/>
      <c r="I10" s="43"/>
      <c r="J10" s="43"/>
      <c r="K10" s="43"/>
      <c r="L10" s="43"/>
    </row>
    <row r="11" spans="1:13" s="10" customFormat="1" ht="105" customHeight="1" x14ac:dyDescent="0.2">
      <c r="A11" s="42"/>
      <c r="B11" s="27" t="s">
        <v>19</v>
      </c>
      <c r="C11" s="27" t="s">
        <v>45</v>
      </c>
      <c r="D11" s="27" t="s">
        <v>46</v>
      </c>
      <c r="E11" s="34" t="s">
        <v>52</v>
      </c>
      <c r="F11" s="34"/>
      <c r="G11" s="27" t="s">
        <v>20</v>
      </c>
      <c r="H11" s="34" t="s">
        <v>53</v>
      </c>
      <c r="I11" s="34"/>
      <c r="J11" s="27" t="s">
        <v>21</v>
      </c>
      <c r="K11" s="34" t="s">
        <v>54</v>
      </c>
      <c r="L11" s="34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3">
        <v>3</v>
      </c>
      <c r="F22" s="33"/>
      <c r="G22" s="24"/>
      <c r="H22" s="33">
        <v>4</v>
      </c>
      <c r="I22" s="33"/>
      <c r="J22" s="24"/>
      <c r="K22" s="33">
        <v>5</v>
      </c>
      <c r="L22" s="33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56</v>
      </c>
      <c r="E23" s="35">
        <f>E24-E26</f>
        <v>196020340</v>
      </c>
      <c r="F23" s="35"/>
      <c r="G23" s="25">
        <f t="shared" si="3"/>
        <v>0</v>
      </c>
      <c r="H23" s="35">
        <f>SUM(H24-H26)</f>
        <v>431000000</v>
      </c>
      <c r="I23" s="35"/>
      <c r="J23" s="25">
        <f t="shared" si="3"/>
        <v>-1225157834</v>
      </c>
      <c r="K23" s="35">
        <f>K24-K26</f>
        <v>431000000</v>
      </c>
      <c r="L23" s="35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57</v>
      </c>
      <c r="E24" s="35">
        <f>SUM(E25)</f>
        <v>1418139915</v>
      </c>
      <c r="F24" s="35"/>
      <c r="G24" s="25">
        <f t="shared" si="4"/>
        <v>0</v>
      </c>
      <c r="H24" s="35">
        <f>SUM(H25)</f>
        <v>1387484226</v>
      </c>
      <c r="I24" s="35"/>
      <c r="J24" s="25">
        <f t="shared" si="4"/>
        <v>0</v>
      </c>
      <c r="K24" s="35">
        <f>SUM(K25)</f>
        <v>1515624141</v>
      </c>
      <c r="L24" s="35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58</v>
      </c>
      <c r="E25" s="35">
        <v>1418139915</v>
      </c>
      <c r="F25" s="35"/>
      <c r="G25" s="25"/>
      <c r="H25" s="35">
        <v>1387484226</v>
      </c>
      <c r="I25" s="35"/>
      <c r="J25" s="25"/>
      <c r="K25" s="35">
        <v>1515624141</v>
      </c>
      <c r="L25" s="35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59</v>
      </c>
      <c r="E26" s="35">
        <f>SUM(E27)</f>
        <v>1222119575</v>
      </c>
      <c r="F26" s="35"/>
      <c r="G26" s="25">
        <f t="shared" si="5"/>
        <v>0</v>
      </c>
      <c r="H26" s="35">
        <f>SUM(H27)</f>
        <v>956484226</v>
      </c>
      <c r="I26" s="35"/>
      <c r="J26" s="25">
        <f t="shared" si="5"/>
        <v>1225157834</v>
      </c>
      <c r="K26" s="35">
        <f>K27</f>
        <v>1084624141</v>
      </c>
      <c r="L26" s="35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60</v>
      </c>
      <c r="E27" s="35">
        <v>1222119575</v>
      </c>
      <c r="F27" s="35"/>
      <c r="G27" s="25"/>
      <c r="H27" s="35">
        <v>956484226</v>
      </c>
      <c r="I27" s="35"/>
      <c r="J27" s="25">
        <v>1225157834</v>
      </c>
      <c r="K27" s="35">
        <v>1084624141</v>
      </c>
      <c r="L27" s="35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61</v>
      </c>
      <c r="E28" s="35">
        <f>E29</f>
        <v>0</v>
      </c>
      <c r="F28" s="35"/>
      <c r="G28" s="25">
        <f t="shared" si="6"/>
        <v>0</v>
      </c>
      <c r="H28" s="35">
        <f>H29</f>
        <v>-431000000</v>
      </c>
      <c r="I28" s="35"/>
      <c r="J28" s="25">
        <f t="shared" si="6"/>
        <v>0</v>
      </c>
      <c r="K28" s="35">
        <f>K29</f>
        <v>-431000000</v>
      </c>
      <c r="L28" s="35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62</v>
      </c>
      <c r="E29" s="35">
        <f>E30-E34</f>
        <v>0</v>
      </c>
      <c r="F29" s="35"/>
      <c r="G29" s="25">
        <f t="shared" si="7"/>
        <v>0</v>
      </c>
      <c r="H29" s="35">
        <f>H30-H34</f>
        <v>-431000000</v>
      </c>
      <c r="I29" s="35"/>
      <c r="J29" s="25">
        <f t="shared" si="7"/>
        <v>0</v>
      </c>
      <c r="K29" s="35">
        <f>K30-K34</f>
        <v>-431000000</v>
      </c>
      <c r="L29" s="35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63</v>
      </c>
      <c r="E30" s="35">
        <f>E31</f>
        <v>476717491</v>
      </c>
      <c r="F30" s="35"/>
      <c r="G30" s="25">
        <f t="shared" si="8"/>
        <v>0</v>
      </c>
      <c r="H30" s="35">
        <f>H31</f>
        <v>459624683</v>
      </c>
      <c r="I30" s="35"/>
      <c r="J30" s="25">
        <f t="shared" si="8"/>
        <v>0</v>
      </c>
      <c r="K30" s="35">
        <f>K31</f>
        <v>486291750</v>
      </c>
      <c r="L30" s="35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64</v>
      </c>
      <c r="E31" s="35">
        <v>476717491</v>
      </c>
      <c r="F31" s="35"/>
      <c r="G31" s="25"/>
      <c r="H31" s="35">
        <f>SUM(H32:I33)</f>
        <v>459624683</v>
      </c>
      <c r="I31" s="35"/>
      <c r="J31" s="25"/>
      <c r="K31" s="35">
        <f>SUM(K32:L33)</f>
        <v>486291750</v>
      </c>
      <c r="L31" s="35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65</v>
      </c>
      <c r="E32" s="35">
        <v>0</v>
      </c>
      <c r="F32" s="35"/>
      <c r="G32" s="25"/>
      <c r="H32" s="35">
        <v>0</v>
      </c>
      <c r="I32" s="35"/>
      <c r="J32" s="25"/>
      <c r="K32" s="35">
        <v>0</v>
      </c>
      <c r="L32" s="35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51</v>
      </c>
      <c r="D33" s="28" t="s">
        <v>66</v>
      </c>
      <c r="E33" s="35">
        <v>476717491</v>
      </c>
      <c r="F33" s="35"/>
      <c r="G33" s="25"/>
      <c r="H33" s="35">
        <v>459624683</v>
      </c>
      <c r="I33" s="35"/>
      <c r="J33" s="25"/>
      <c r="K33" s="35">
        <v>486291750</v>
      </c>
      <c r="L33" s="35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67</v>
      </c>
      <c r="E34" s="35">
        <f>E35</f>
        <v>476717491</v>
      </c>
      <c r="F34" s="35"/>
      <c r="G34" s="25">
        <f t="shared" si="10"/>
        <v>0</v>
      </c>
      <c r="H34" s="35">
        <f>H35</f>
        <v>890624683</v>
      </c>
      <c r="I34" s="35"/>
      <c r="J34" s="25">
        <f t="shared" si="10"/>
        <v>0</v>
      </c>
      <c r="K34" s="35">
        <f>K35</f>
        <v>917291750</v>
      </c>
      <c r="L34" s="35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68</v>
      </c>
      <c r="E35" s="35">
        <f>SUM(E36:F37)</f>
        <v>476717491</v>
      </c>
      <c r="F35" s="35"/>
      <c r="G35" s="25"/>
      <c r="H35" s="35">
        <f>SUM(H36:I37)</f>
        <v>890624683</v>
      </c>
      <c r="I35" s="35"/>
      <c r="J35" s="25"/>
      <c r="K35" s="35">
        <f>SUM(K36:L37)</f>
        <v>917291750</v>
      </c>
      <c r="L35" s="35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69</v>
      </c>
      <c r="E36" s="35">
        <v>0</v>
      </c>
      <c r="F36" s="35"/>
      <c r="G36" s="25">
        <v>0</v>
      </c>
      <c r="H36" s="35">
        <v>431000000</v>
      </c>
      <c r="I36" s="35"/>
      <c r="J36" s="25">
        <v>0</v>
      </c>
      <c r="K36" s="35">
        <v>431000000</v>
      </c>
      <c r="L36" s="35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70</v>
      </c>
      <c r="E37" s="35">
        <v>476717491</v>
      </c>
      <c r="F37" s="35"/>
      <c r="G37" s="25"/>
      <c r="H37" s="35">
        <v>459624683</v>
      </c>
      <c r="I37" s="35"/>
      <c r="J37" s="25"/>
      <c r="K37" s="35">
        <v>486291750</v>
      </c>
      <c r="L37" s="35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71</v>
      </c>
      <c r="E38" s="35">
        <f>SUM(E43)</f>
        <v>321084040.56</v>
      </c>
      <c r="F38" s="35"/>
      <c r="G38" s="25">
        <f t="shared" si="12"/>
        <v>0</v>
      </c>
      <c r="H38" s="35"/>
      <c r="I38" s="35"/>
      <c r="J38" s="25">
        <f t="shared" si="12"/>
        <v>0</v>
      </c>
      <c r="K38" s="35">
        <f>K43-K39</f>
        <v>0</v>
      </c>
      <c r="L38" s="35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47</v>
      </c>
      <c r="D39" s="28"/>
      <c r="E39" s="35" t="e">
        <f>E40</f>
        <v>#REF!</v>
      </c>
      <c r="F39" s="35"/>
      <c r="G39" s="25">
        <f t="shared" si="13"/>
        <v>0</v>
      </c>
      <c r="H39" s="35"/>
      <c r="I39" s="35"/>
      <c r="J39" s="25">
        <f t="shared" si="13"/>
        <v>0</v>
      </c>
      <c r="K39" s="35">
        <f>K40</f>
        <v>0</v>
      </c>
      <c r="L39" s="35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48</v>
      </c>
      <c r="D40" s="28"/>
      <c r="E40" s="35" t="e">
        <f>E41</f>
        <v>#REF!</v>
      </c>
      <c r="F40" s="35"/>
      <c r="G40" s="25">
        <f t="shared" si="13"/>
        <v>0</v>
      </c>
      <c r="H40" s="35"/>
      <c r="I40" s="35"/>
      <c r="J40" s="25">
        <f t="shared" si="13"/>
        <v>0</v>
      </c>
      <c r="K40" s="35">
        <f>K41</f>
        <v>0</v>
      </c>
      <c r="L40" s="35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49</v>
      </c>
      <c r="D41" s="28"/>
      <c r="E41" s="35" t="e">
        <f>E42</f>
        <v>#REF!</v>
      </c>
      <c r="F41" s="35"/>
      <c r="G41" s="25">
        <f t="shared" si="13"/>
        <v>0</v>
      </c>
      <c r="H41" s="35"/>
      <c r="I41" s="35"/>
      <c r="J41" s="25">
        <f t="shared" si="13"/>
        <v>0</v>
      </c>
      <c r="K41" s="35">
        <f>L42</f>
        <v>0</v>
      </c>
      <c r="L41" s="35"/>
    </row>
    <row r="42" spans="1:14" s="1" customFormat="1" ht="25.5" hidden="1" x14ac:dyDescent="0.2">
      <c r="A42" s="5" t="s">
        <v>13</v>
      </c>
      <c r="B42" s="25"/>
      <c r="C42" s="31" t="s">
        <v>50</v>
      </c>
      <c r="D42" s="28"/>
      <c r="E42" s="35" t="e">
        <f>B42+#REF!</f>
        <v>#REF!</v>
      </c>
      <c r="F42" s="35"/>
      <c r="G42" s="25"/>
      <c r="H42" s="35"/>
      <c r="I42" s="35"/>
      <c r="J42" s="25"/>
      <c r="K42" s="35"/>
      <c r="L42" s="35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72</v>
      </c>
      <c r="E43" s="35">
        <f>E44</f>
        <v>321084040.56</v>
      </c>
      <c r="F43" s="35"/>
      <c r="G43" s="25">
        <f t="shared" si="14"/>
        <v>0</v>
      </c>
      <c r="H43" s="35"/>
      <c r="I43" s="35"/>
      <c r="J43" s="25">
        <f t="shared" si="14"/>
        <v>0</v>
      </c>
      <c r="K43" s="35">
        <f>K44</f>
        <v>0</v>
      </c>
      <c r="L43" s="35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73</v>
      </c>
      <c r="E44" s="35">
        <f>E45</f>
        <v>321084040.56</v>
      </c>
      <c r="F44" s="35"/>
      <c r="G44" s="25">
        <f t="shared" si="14"/>
        <v>0</v>
      </c>
      <c r="H44" s="35"/>
      <c r="I44" s="35"/>
      <c r="J44" s="25">
        <f t="shared" si="14"/>
        <v>0</v>
      </c>
      <c r="K44" s="35">
        <f>K45</f>
        <v>0</v>
      </c>
      <c r="L44" s="35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74</v>
      </c>
      <c r="E45" s="35">
        <f>E46</f>
        <v>321084040.56</v>
      </c>
      <c r="F45" s="35"/>
      <c r="G45" s="25">
        <f t="shared" si="14"/>
        <v>0</v>
      </c>
      <c r="H45" s="35"/>
      <c r="I45" s="35"/>
      <c r="J45" s="25">
        <f t="shared" si="14"/>
        <v>0</v>
      </c>
      <c r="K45" s="35">
        <f>K46</f>
        <v>0</v>
      </c>
      <c r="L45" s="35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75</v>
      </c>
      <c r="E46" s="35">
        <v>321084040.56</v>
      </c>
      <c r="F46" s="35"/>
      <c r="G46" s="25"/>
      <c r="H46" s="35"/>
      <c r="I46" s="35"/>
      <c r="J46" s="25"/>
      <c r="K46" s="35">
        <v>0</v>
      </c>
      <c r="L46" s="35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5">
        <f>E23+E28+E38</f>
        <v>517104380.56</v>
      </c>
      <c r="F47" s="35"/>
      <c r="G47" s="25" t="e">
        <f>G23+G28+G38+#REF!</f>
        <v>#REF!</v>
      </c>
      <c r="H47" s="35">
        <f>H23+H28+H38</f>
        <v>0</v>
      </c>
      <c r="I47" s="35"/>
      <c r="J47" s="25" t="e">
        <f>J23+J28+J38+#REF!</f>
        <v>#REF!</v>
      </c>
      <c r="K47" s="35">
        <f>K23+K28</f>
        <v>0</v>
      </c>
      <c r="L47" s="35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32" t="s">
        <v>78</v>
      </c>
      <c r="B51" s="32"/>
      <c r="C51" s="32"/>
      <c r="K51" t="s">
        <v>79</v>
      </c>
    </row>
    <row r="55" spans="1:12" x14ac:dyDescent="0.2">
      <c r="A55" s="32" t="s">
        <v>80</v>
      </c>
      <c r="B55" s="32"/>
      <c r="C55" s="32"/>
      <c r="K55" t="s">
        <v>81</v>
      </c>
    </row>
    <row r="58" spans="1:12" x14ac:dyDescent="0.2">
      <c r="A58" t="s">
        <v>82</v>
      </c>
      <c r="K58" t="s">
        <v>83</v>
      </c>
    </row>
    <row r="69" spans="3:3" x14ac:dyDescent="0.2">
      <c r="C69" t="s">
        <v>84</v>
      </c>
    </row>
  </sheetData>
  <mergeCells count="95"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  <mergeCell ref="E45:F45"/>
    <mergeCell ref="E46:F46"/>
    <mergeCell ref="K46:L46"/>
    <mergeCell ref="K45:L45"/>
    <mergeCell ref="K44:L44"/>
    <mergeCell ref="E43:F43"/>
    <mergeCell ref="E44:F44"/>
    <mergeCell ref="E38:F38"/>
    <mergeCell ref="H42:I42"/>
    <mergeCell ref="K39:L39"/>
    <mergeCell ref="K40:L40"/>
    <mergeCell ref="K41:L41"/>
    <mergeCell ref="K42:L42"/>
    <mergeCell ref="K31:L31"/>
    <mergeCell ref="K33:L33"/>
    <mergeCell ref="K37:L37"/>
    <mergeCell ref="K35:L35"/>
    <mergeCell ref="K34:L34"/>
    <mergeCell ref="K36:L36"/>
    <mergeCell ref="K25:L25"/>
    <mergeCell ref="K24:L24"/>
    <mergeCell ref="K28:L28"/>
    <mergeCell ref="K29:L29"/>
    <mergeCell ref="K30:L30"/>
    <mergeCell ref="K27:L27"/>
    <mergeCell ref="K26:L26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K1:L1"/>
    <mergeCell ref="A6:L6"/>
    <mergeCell ref="H2:K2"/>
    <mergeCell ref="H3:K3"/>
    <mergeCell ref="A7:K7"/>
    <mergeCell ref="H1:I1"/>
    <mergeCell ref="H4:I4"/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01.05.2024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Наталья Н. Кононенкова</cp:lastModifiedBy>
  <cp:lastPrinted>2024-04-16T13:14:05Z</cp:lastPrinted>
  <dcterms:created xsi:type="dcterms:W3CDTF">2020-02-25T07:48:41Z</dcterms:created>
  <dcterms:modified xsi:type="dcterms:W3CDTF">2024-05-06T12:43:13Z</dcterms:modified>
</cp:coreProperties>
</file>