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75" windowWidth="27495" windowHeight="11325"/>
  </bookViews>
  <sheets>
    <sheet name="Доходы 2020 к постановлению" sheetId="4" r:id="rId1"/>
  </sheets>
  <definedNames>
    <definedName name="_xlnm._FilterDatabase" localSheetId="0" hidden="1">'Доходы 2020 к постановлению'!$B$8:$D$256</definedName>
    <definedName name="_xlnm.Print_Titles" localSheetId="0">'Доходы 2020 к постановлению'!$8:$9</definedName>
  </definedNames>
  <calcPr calcId="145621"/>
</workbook>
</file>

<file path=xl/calcChain.xml><?xml version="1.0" encoding="utf-8"?>
<calcChain xmlns="http://schemas.openxmlformats.org/spreadsheetml/2006/main">
  <c r="D254" i="4" l="1"/>
  <c r="D243" i="4"/>
  <c r="D230" i="4"/>
  <c r="D189" i="4"/>
  <c r="D182" i="4"/>
  <c r="D181" i="4" l="1"/>
  <c r="E253" i="4"/>
  <c r="E252" i="4"/>
  <c r="E251" i="4"/>
  <c r="E250" i="4"/>
  <c r="E245" i="4"/>
  <c r="E244" i="4"/>
  <c r="E227" i="4"/>
  <c r="E226" i="4"/>
  <c r="E213" i="4"/>
  <c r="E212" i="4"/>
  <c r="C198" i="4" l="1"/>
  <c r="E256" i="4" l="1"/>
  <c r="E255" i="4"/>
  <c r="E254" i="4"/>
  <c r="E249" i="4"/>
  <c r="E248" i="4"/>
  <c r="E247" i="4"/>
  <c r="E246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5" i="4"/>
  <c r="E224" i="4"/>
  <c r="E221" i="4"/>
  <c r="E220" i="4"/>
  <c r="E219" i="4"/>
  <c r="E218" i="4"/>
  <c r="E217" i="4"/>
  <c r="E216" i="4"/>
  <c r="E215" i="4"/>
  <c r="E214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7" i="4"/>
  <c r="E196" i="4"/>
  <c r="E195" i="4"/>
  <c r="E194" i="4"/>
  <c r="E193" i="4"/>
  <c r="E192" i="4"/>
  <c r="E191" i="4"/>
  <c r="E190" i="4"/>
  <c r="E188" i="4"/>
  <c r="E187" i="4"/>
  <c r="E186" i="4"/>
  <c r="E185" i="4"/>
  <c r="E184" i="4"/>
  <c r="E183" i="4"/>
  <c r="E176" i="4"/>
  <c r="E175" i="4"/>
  <c r="E174" i="4"/>
  <c r="E173" i="4"/>
  <c r="E172" i="4"/>
  <c r="E171" i="4"/>
  <c r="E170" i="4"/>
  <c r="E167" i="4"/>
  <c r="E166" i="4"/>
  <c r="E165" i="4"/>
  <c r="E162" i="4"/>
  <c r="E157" i="4"/>
  <c r="E156" i="4"/>
  <c r="E155" i="4"/>
  <c r="E152" i="4"/>
  <c r="E151" i="4"/>
  <c r="E149" i="4"/>
  <c r="E148" i="4"/>
  <c r="E145" i="4"/>
  <c r="E144" i="4"/>
  <c r="E142" i="4"/>
  <c r="E141" i="4"/>
  <c r="E128" i="4"/>
  <c r="E127" i="4"/>
  <c r="E126" i="4"/>
  <c r="E125" i="4"/>
  <c r="E124" i="4"/>
  <c r="E123" i="4"/>
  <c r="E122" i="4"/>
  <c r="E121" i="4"/>
  <c r="E120" i="4"/>
  <c r="E119" i="4"/>
  <c r="E118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78" i="4"/>
  <c r="E75" i="4"/>
  <c r="E74" i="4"/>
  <c r="E73" i="4"/>
  <c r="E72" i="4"/>
  <c r="E71" i="4"/>
  <c r="E70" i="4"/>
  <c r="E69" i="4"/>
  <c r="E68" i="4"/>
  <c r="E67" i="4"/>
  <c r="E66" i="4"/>
  <c r="E65" i="4"/>
  <c r="E64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24" i="4"/>
  <c r="D257" i="4" l="1"/>
  <c r="C223" i="4"/>
  <c r="E223" i="4" s="1"/>
  <c r="C222" i="4"/>
  <c r="E199" i="4"/>
  <c r="E198" i="4"/>
  <c r="E182" i="4"/>
  <c r="E181" i="4"/>
  <c r="E222" i="4" l="1"/>
  <c r="C189" i="4"/>
  <c r="E189" i="4" s="1"/>
  <c r="C257" i="4"/>
  <c r="E257" i="4" s="1"/>
  <c r="E180" i="4"/>
</calcChain>
</file>

<file path=xl/sharedStrings.xml><?xml version="1.0" encoding="utf-8"?>
<sst xmlns="http://schemas.openxmlformats.org/spreadsheetml/2006/main" count="516" uniqueCount="511">
  <si>
    <t>1</t>
  </si>
  <si>
    <t>4</t>
  </si>
  <si>
    <t>5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</si>
  <si>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</si>
  <si>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</si>
  <si>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</si>
  <si>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</si>
  <si>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</si>
  <si>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</si>
  <si>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</si>
  <si>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</si>
  <si>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</si>
  <si>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</si>
  <si>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</si>
  <si>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</si>
  <si>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</si>
  <si>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</si>
  <si>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</si>
  <si>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</si>
  <si>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</si>
  <si>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</si>
  <si>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</si>
  <si>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</si>
  <si>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</si>
  <si>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</si>
  <si>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</si>
  <si>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</si>
  <si>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</si>
  <si>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</si>
  <si>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</si>
  <si>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</si>
  <si>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</si>
  <si>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</si>
  <si>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</si>
  <si>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</si>
  <si>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</si>
  <si>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</si>
  <si>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</si>
  <si>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</si>
  <si>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</si>
  <si>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</si>
  <si>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</si>
  <si>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</si>
  <si>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</si>
  <si>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</si>
  <si>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</si>
  <si>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</si>
  <si>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</si>
  <si>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</si>
  <si>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</si>
  <si>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</si>
  <si>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</si>
  <si>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</si>
  <si>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</si>
  <si>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</si>
  <si>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</si>
  <si>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</si>
  <si>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</si>
  <si>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</si>
  <si>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</si>
  <si>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</si>
  <si>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</si>
  <si>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</si>
  <si>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</si>
  <si>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</si>
  <si>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</si>
  <si>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</si>
  <si>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</si>
  <si>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</si>
  <si>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</si>
  <si>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</si>
  <si>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</si>
  <si>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</si>
  <si>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</si>
  <si>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</si>
  <si>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</si>
  <si>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</si>
  <si>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</si>
  <si>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</si>
  <si>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</si>
  <si>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</si>
  <si>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</si>
  <si>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</si>
  <si>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</si>
  <si>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</si>
  <si>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</si>
  <si>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</si>
  <si>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</si>
  <si>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</si>
  <si>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</si>
  <si>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</si>
  <si>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</si>
  <si>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</si>
  <si>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</si>
  <si>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</si>
  <si>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</si>
  <si>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000 1090703204 0000 110</t>
  </si>
  <si>
    <t xml:space="preserve">  Прочие местные налоги и сборы</t>
  </si>
  <si>
    <t xml:space="preserve"> 000 1090705000 0000 110</t>
  </si>
  <si>
    <t xml:space="preserve">  Прочие местные налоги и сборы, мобилизуемые на территориях городских округов</t>
  </si>
  <si>
    <t xml:space="preserve"> 000 1090705204 0000 110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</si>
  <si>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</si>
  <si>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</si>
  <si>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</si>
  <si>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</si>
  <si>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</si>
  <si>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</si>
  <si>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</si>
  <si>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</si>
  <si>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</si>
  <si>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</si>
  <si>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</si>
  <si>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</si>
  <si>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</si>
  <si>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</si>
  <si>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</si>
  <si>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</si>
  <si>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</si>
  <si>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</si>
  <si>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</si>
  <si>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</si>
  <si>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</si>
  <si>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</si>
  <si>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</si>
  <si>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</si>
  <si>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</si>
  <si>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000 1110509000 0000 120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</si>
  <si>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</si>
  <si>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 000 1110509204 0000 120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</si>
  <si>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</si>
  <si>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</si>
  <si>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</si>
  <si>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</si>
  <si>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</si>
  <si>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</si>
  <si>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</si>
  <si>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</si>
  <si>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</si>
  <si>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</si>
  <si>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</si>
  <si>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</si>
  <si>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</si>
  <si>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</si>
  <si>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</si>
  <si>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</si>
  <si>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</si>
  <si>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</si>
  <si>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</si>
  <si>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</si>
  <si>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</si>
  <si>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</si>
  <si>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</si>
  <si>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</si>
  <si>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</si>
  <si>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</si>
  <si>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</si>
  <si>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</si>
  <si>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</si>
  <si>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</si>
  <si>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</si>
  <si>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</si>
  <si>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</si>
  <si>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</si>
  <si>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</si>
  <si>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</si>
  <si>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</si>
  <si>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</si>
  <si>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</si>
  <si>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</si>
  <si>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</si>
  <si>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</si>
  <si>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</si>
  <si>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</si>
  <si>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</si>
  <si>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</si>
  <si>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</si>
  <si>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</si>
  <si>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</si>
  <si>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</si>
  <si>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</si>
  <si>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</si>
  <si>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000 1140204204 0000 410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</si>
  <si>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</si>
  <si>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</si>
  <si>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</si>
  <si>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</si>
  <si>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</si>
  <si>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</si>
  <si>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</si>
  <si>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</si>
  <si>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</si>
  <si>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</si>
  <si>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</si>
  <si>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</si>
  <si>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</si>
  <si>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</si>
  <si>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</si>
  <si>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</si>
  <si>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</si>
  <si>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</si>
  <si>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</si>
  <si>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</si>
  <si>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</si>
  <si>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</si>
  <si>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</si>
  <si>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</si>
  <si>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</si>
  <si>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</si>
  <si>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</si>
  <si>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</si>
  <si>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</si>
  <si>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</si>
  <si>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</si>
  <si>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</si>
  <si>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</si>
  <si>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</si>
  <si>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</si>
  <si>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</si>
  <si>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</si>
  <si>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</si>
  <si>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</si>
  <si>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</si>
  <si>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</si>
  <si>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</si>
  <si>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</si>
  <si>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</si>
  <si>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</si>
  <si>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</si>
  <si>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</si>
  <si>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</si>
  <si>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</si>
  <si>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</si>
  <si>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</si>
  <si>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</si>
  <si>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</si>
  <si>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</si>
  <si>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000 2022502100 0000 150</t>
  </si>
  <si>
    <t xml:space="preserve"> 000 2022502104 0000 150</t>
  </si>
  <si>
    <t xml:space="preserve">  Субсидии бюджетам на реализацию мероприятий государственной программы Российской Федерации "Доступная среда"</t>
  </si>
  <si>
    <t xml:space="preserve"> 000 2022502700 0000 150</t>
  </si>
  <si>
    <t xml:space="preserve">  Субсидии бюджетам городских округов на реализацию мероприятий государственной программы Российской Федерации "Доступная среда"</t>
  </si>
  <si>
    <t xml:space="preserve"> 000 2022502704 0000 150</t>
  </si>
  <si>
    <t xml:space="preserve">  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</si>
  <si>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000 2022523200 0000 150</t>
  </si>
  <si>
    <t xml:space="preserve"> 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</si>
  <si>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000 2022523204 0000 150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</si>
  <si>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</si>
  <si>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</si>
  <si>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</si>
  <si>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</si>
  <si>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000 2022552000 0000 150</t>
  </si>
  <si>
    <t xml:space="preserve"> 000 2022552004 0000 150</t>
  </si>
  <si>
    <t xml:space="preserve"> 000 2022555500 0000 150</t>
  </si>
  <si>
    <t xml:space="preserve"> 000 2022555504 0000 150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</si>
  <si>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</si>
  <si>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</si>
  <si>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</si>
  <si>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</si>
  <si>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</si>
  <si>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</si>
  <si>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</si>
  <si>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</si>
  <si>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</si>
  <si>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</si>
  <si>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</si>
  <si>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</si>
  <si>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</si>
  <si>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</si>
  <si>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</si>
  <si>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</si>
  <si>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</si>
  <si>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</si>
  <si>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</si>
  <si>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</si>
  <si>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</si>
  <si>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</si>
  <si>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</si>
  <si>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000 2023526000 0000 150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</si>
  <si>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</si>
  <si>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000 2023526004 0000 150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</si>
  <si>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</si>
  <si>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</si>
  <si>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</si>
  <si>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000 2024539300 0000 150</t>
  </si>
  <si>
    <t xml:space="preserve">  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</si>
  <si>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000 2024539304 0000 150</t>
  </si>
  <si>
    <t xml:space="preserve"> 000 1130100000 0000 130</t>
  </si>
  <si>
    <t xml:space="preserve">  Доходы от оказания платных услуг (работ)</t>
  </si>
  <si>
    <t>Код бюджетной классификации</t>
  </si>
  <si>
    <t>Наименование доходов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</si>
  <si>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</si>
  <si>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</si>
  <si>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000 1130153004 0000 130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</si>
  <si>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</si>
  <si>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</si>
  <si>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</si>
  <si>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000 1130206404 0000 130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</si>
  <si>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</si>
  <si>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000 1160100001 0000 140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</si>
  <si>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</si>
  <si>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</si>
  <si>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</si>
  <si>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000 1160105301 0000 140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</si>
  <si>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</si>
  <si>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</si>
  <si>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</si>
  <si>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</si>
  <si>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</si>
  <si>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</si>
  <si>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</si>
  <si>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</si>
  <si>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</si>
  <si>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000 1160107401 0000 140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</si>
  <si>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</si>
  <si>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</si>
  <si>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</si>
  <si>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000 1160108401 0000 140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</si>
  <si>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</si>
  <si>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000 1160110001 0000 140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</si>
  <si>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</si>
  <si>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000 1160110301 0000 140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</si>
  <si>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</si>
  <si>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</si>
  <si>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</si>
  <si>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</si>
  <si>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</si>
  <si>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</si>
  <si>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</si>
  <si>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</si>
  <si>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</si>
  <si>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</si>
  <si>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</si>
  <si>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</si>
  <si>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</si>
  <si>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000 1160115401 0000 140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</si>
  <si>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</si>
  <si>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</si>
  <si>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</si>
  <si>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</si>
  <si>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</si>
  <si>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</si>
  <si>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</si>
  <si>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</si>
  <si>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</si>
  <si>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000 1160119401 0000 140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</si>
  <si>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</si>
  <si>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</si>
  <si>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</si>
  <si>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</si>
  <si>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</si>
  <si>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</si>
  <si>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</si>
  <si>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</si>
  <si>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</si>
  <si>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000 1160202002 0000 140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</si>
  <si>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</si>
  <si>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000 1160700001 0000 140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</si>
  <si>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</si>
  <si>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</si>
  <si>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</si>
  <si>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000 1160701004 0000 140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</si>
  <si>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</si>
  <si>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000 1161000000 0000 140</t>
  </si>
  <si>
    <t xml:space="preserve">  Платежи в целях возмещения причиненного ущерба (убытков)</t>
  </si>
  <si>
    <t xml:space="preserve"> 000 1161006000 0000 140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</si>
  <si>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</si>
  <si>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</si>
  <si>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</si>
  <si>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000 1161006204 0000 140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</si>
  <si>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</si>
  <si>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</si>
  <si>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</si>
  <si>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</si>
  <si>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</si>
  <si>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</si>
  <si>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</si>
  <si>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</si>
  <si>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</si>
  <si>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000 1161012901 0000 140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</si>
  <si>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</si>
  <si>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000 1161100001 0000 140</t>
  </si>
  <si>
    <t xml:space="preserve">  Платежи, уплачиваемые в целях возмещения вреда</t>
  </si>
  <si>
    <t xml:space="preserve"> 000 1161105001 0000 140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</si>
  <si>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</si>
  <si>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 000 1161106001 0000 140</t>
  </si>
  <si>
    <t xml:space="preserve">  Платежи, уплачиваемые в целях возмещения вреда, причиняемого автомобильным дорогам</t>
  </si>
  <si>
    <t xml:space="preserve"> 000 1161106401 0000 140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</si>
  <si>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</si>
  <si>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000 2022029900 0000 150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</si>
  <si>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</si>
  <si>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</si>
  <si>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</si>
  <si>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000 2022030200 0000 150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</si>
  <si>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</si>
  <si>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</si>
  <si>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</si>
  <si>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000 2022508100 0000 150</t>
  </si>
  <si>
    <t xml:space="preserve">  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</si>
  <si>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000 2022508104 0000 150</t>
  </si>
  <si>
    <t xml:space="preserve">  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</si>
  <si>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000 2022522800 0000 150</t>
  </si>
  <si>
    <t xml:space="preserve">  Субсидии бюджетам на оснащение объектов спортивной инфраструктуры спортивно-технологическим оборудованием</t>
  </si>
  <si>
    <t xml:space="preserve"> 000 2022522804 0000 150</t>
  </si>
  <si>
    <t xml:space="preserve">  Субсидии бюджетам городских округов на оснащение объектов спортивной инфраструктуры спортивно-технологическим оборудованием</t>
  </si>
  <si>
    <t xml:space="preserve"> 000 2022522900 0000 150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</si>
  <si>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</si>
  <si>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000 2022522904 0000 150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</si>
  <si>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</si>
  <si>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000 2022525500 0000 150</t>
  </si>
  <si>
    <t xml:space="preserve">  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</si>
  <si>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 000 2022525504 0000 150</t>
  </si>
  <si>
    <t xml:space="preserve">  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</si>
  <si>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 000 2022530600 0000 150</t>
  </si>
  <si>
    <t xml:space="preserve">  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</si>
  <si>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 xml:space="preserve"> 000 2022530604 0000 150</t>
  </si>
  <si>
    <t xml:space="preserve">  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</si>
  <si>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 xml:space="preserve"> 000 2022549100 0000 150</t>
  </si>
  <si>
    <t xml:space="preserve">  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</si>
  <si>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000 2022549104 0000 150</t>
  </si>
  <si>
    <t xml:space="preserve">  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</si>
  <si>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000 2022549500 0000 150</t>
  </si>
  <si>
    <t xml:space="preserve">  Субсидии бюджетам на реализацию федеральной целевой программы "Развитие физической культуры и спорта в Российской Федерации на 2016 - 2020 годы"</t>
  </si>
  <si>
    <t xml:space="preserve"> 000 2022549504 0000 150</t>
  </si>
  <si>
    <t xml:space="preserve">  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</si>
  <si>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 xml:space="preserve"> 000 2023546900 0000 150</t>
  </si>
  <si>
    <t xml:space="preserve">  Субвенции бюджетам на проведение Всероссийской переписи населения 2020 года</t>
  </si>
  <si>
    <t xml:space="preserve"> 000 2023546904 0000 150</t>
  </si>
  <si>
    <t xml:space="preserve">  Субвенции бюджетам городских округов на проведение Всероссийской переписи населения 2020 года</t>
  </si>
  <si>
    <t xml:space="preserve"> 000 2070000000 0000 000</t>
  </si>
  <si>
    <t xml:space="preserve">  ПРОЧИЕ БЕЗВОЗМЕЗДНЫЕ ПОСТУПЛЕНИЯ</t>
  </si>
  <si>
    <t xml:space="preserve"> 000 2070400004 0000 150</t>
  </si>
  <si>
    <t xml:space="preserve">  Прочие безвозмездные поступления в бюджеты городских округов</t>
  </si>
  <si>
    <t xml:space="preserve"> 000 2070405004 0000 150</t>
  </si>
  <si>
    <t xml:space="preserve"> 000 2024541804 0000 150</t>
  </si>
  <si>
    <t xml:space="preserve">  Межбюджетные трансферты, передаваемые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</si>
  <si>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 000 2024541800 0000 150</t>
  </si>
  <si>
    <t xml:space="preserve">  Межбюджетные трансферты, передаваемые бюджетам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</si>
  <si>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</si>
  <si>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</si>
  <si>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</si>
  <si>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000 2021585304 0000 150</t>
  </si>
  <si>
    <t xml:space="preserve">  Дотации бюджетам городских округов на поддержку мер по обеспечению 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</si>
  <si>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 000 2021585300 0000 150</t>
  </si>
  <si>
    <t xml:space="preserve">  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</si>
  <si>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</si>
  <si>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000 1161003204 0000 140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</si>
  <si>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</si>
  <si>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000 1161003004 0000 140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</si>
  <si>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</si>
  <si>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000 1160133301 0000 140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</si>
  <si>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</si>
  <si>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</si>
  <si>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</t>
  </si>
  <si>
    <t xml:space="preserve"> 000 1160118301 0000 140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</si>
  <si>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</si>
  <si>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000 1160118001 0000 140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</si>
  <si>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</si>
  <si>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000 1160109301 0000 140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</si>
  <si>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</si>
  <si>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000 1160109001 0000 140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</si>
  <si>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</si>
  <si>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 Плата за выбросы загрязняющих веществ в атмосферный воздух стационарными объектами 7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</si>
  <si>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</si>
  <si>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</si>
  <si>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6</t>
  </si>
  <si>
    <t>2</t>
  </si>
  <si>
    <t>ИТОГО</t>
  </si>
  <si>
    <t xml:space="preserve"> 000 1090701000 0000 110</t>
  </si>
  <si>
    <t xml:space="preserve">  Налог на рекламу</t>
  </si>
  <si>
    <t xml:space="preserve"> 000 1090701204 0000 110</t>
  </si>
  <si>
    <t xml:space="preserve">  Налог на рекламу, мобилизуемый на территориях городских округов</t>
  </si>
  <si>
    <t/>
  </si>
  <si>
    <t>Приложение №1</t>
  </si>
  <si>
    <t xml:space="preserve">к постановлению </t>
  </si>
  <si>
    <t xml:space="preserve">Брянской городской администрации </t>
  </si>
  <si>
    <t>(рублей)</t>
  </si>
  <si>
    <t>Е. В. Качур</t>
  </si>
  <si>
    <t>Первый заместитель Главы администрации</t>
  </si>
  <si>
    <t>В. Н. Предеха</t>
  </si>
  <si>
    <t>Процент  исполнения к общему объему доходов</t>
  </si>
  <si>
    <t>Доходы бюджета города Брянска  за девять месяцев 2020 года</t>
  </si>
  <si>
    <t xml:space="preserve">Общий объем доходов (по сводной бюджетной росписи)
на 2020 год
</t>
  </si>
  <si>
    <t>Кассовое исполнение           за девять месяцев  2020 года</t>
  </si>
  <si>
    <t>000 1160108301 0000 140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</si>
  <si>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</si>
  <si>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000 2022530400 0000 150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</si>
  <si>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</si>
  <si>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</si>
  <si>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</si>
  <si>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000 2022900100 0000 150</t>
  </si>
  <si>
    <t>000 2022900104 0000 150</t>
  </si>
  <si>
    <t>Субсидии бюджетам городских округов за счет средств резервного фонда Правительства Российской Федерации</t>
  </si>
  <si>
    <t>Субсидии бюджетам за счет средств резервного фонда Правительства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</si>
  <si>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</si>
  <si>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</si>
  <si>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</si>
  <si>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</si>
  <si>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000 2024530300 0000 150</t>
  </si>
  <si>
    <t xml:space="preserve">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</si>
  <si>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000 2024530304 0000 150</t>
  </si>
  <si>
    <t xml:space="preserve"> 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</si>
  <si>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000 2024999900 0000 150</t>
  </si>
  <si>
    <t xml:space="preserve"> 000 2024900100 0000 150</t>
  </si>
  <si>
    <t xml:space="preserve"> 000 2024900104 0000 150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</si>
  <si>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</si>
  <si>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городских округов, за счет средств резервного фонда Правительства Российской Федерации</t>
  </si>
  <si>
    <t>000 2024999904 0000 150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</si>
  <si>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</si>
  <si>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</si>
  <si>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Начальник финансового управления</t>
  </si>
  <si>
    <t>от 29.10.2020 №2942-п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</si>
</sst>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5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 Light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4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  <xf numFmtId="0" fontId="15" fillId="0" borderId="1"/>
    <xf numFmtId="0" fontId="7" fillId="2" borderId="1"/>
    <xf numFmtId="0" fontId="7" fillId="0" borderId="15"/>
    <xf numFmtId="0" fontId="4" fillId="0" borderId="8"/>
    <xf numFmtId="4" fontId="7" fillId="0" borderId="16">
      <alignment horizontal="right" shrinkToFit="1"/>
    </xf>
    <xf numFmtId="49" fontId="7" fillId="0" borderId="16">
      <alignment horizontal="center"/>
    </xf>
    <xf numFmtId="49" fontId="7" fillId="0" borderId="24">
      <alignment horizontal="center"/>
    </xf>
    <xf numFmtId="49" fontId="7" fillId="0" borderId="19">
      <alignment horizontal="center"/>
    </xf>
    <xf numFmtId="0" fontId="4" fillId="0" borderId="5"/>
    <xf numFmtId="49" fontId="7" fillId="0" borderId="4">
      <alignment horizontal="center" vertical="center" wrapText="1"/>
    </xf>
    <xf numFmtId="49" fontId="7" fillId="0" borderId="1"/>
    <xf numFmtId="0" fontId="5" fillId="0" borderId="1"/>
    <xf numFmtId="49" fontId="7" fillId="0" borderId="14">
      <alignment horizontal="center"/>
    </xf>
    <xf numFmtId="0" fontId="7" fillId="0" borderId="6">
      <alignment horizontal="right"/>
    </xf>
    <xf numFmtId="0" fontId="7" fillId="0" borderId="9">
      <alignment horizontal="center"/>
    </xf>
    <xf numFmtId="49" fontId="7" fillId="0" borderId="13"/>
    <xf numFmtId="49" fontId="7" fillId="0" borderId="9">
      <alignment horizontal="center"/>
    </xf>
    <xf numFmtId="0" fontId="7" fillId="0" borderId="12">
      <alignment wrapText="1"/>
    </xf>
    <xf numFmtId="49" fontId="7" fillId="0" borderId="11">
      <alignment horizontal="center"/>
    </xf>
    <xf numFmtId="0" fontId="7" fillId="0" borderId="2">
      <alignment wrapText="1"/>
    </xf>
    <xf numFmtId="0" fontId="7" fillId="0" borderId="10">
      <alignment horizontal="center"/>
    </xf>
    <xf numFmtId="164" fontId="7" fillId="0" borderId="9">
      <alignment horizontal="center"/>
    </xf>
    <xf numFmtId="0" fontId="7" fillId="0" borderId="1">
      <alignment horizontal="center"/>
    </xf>
    <xf numFmtId="49" fontId="4" fillId="0" borderId="7">
      <alignment horizontal="center"/>
    </xf>
    <xf numFmtId="49" fontId="9" fillId="0" borderId="6">
      <alignment horizontal="right"/>
    </xf>
    <xf numFmtId="0" fontId="7" fillId="0" borderId="4">
      <alignment horizontal="center"/>
    </xf>
    <xf numFmtId="0" fontId="3" fillId="0" borderId="3"/>
    <xf numFmtId="0" fontId="2" fillId="0" borderId="1">
      <alignment horizontal="center" wrapText="1"/>
    </xf>
    <xf numFmtId="0" fontId="3" fillId="0" borderId="1"/>
  </cellStyleXfs>
  <cellXfs count="45">
    <xf numFmtId="0" fontId="0" fillId="0" borderId="0" xfId="0"/>
    <xf numFmtId="0" fontId="13" fillId="0" borderId="0" xfId="0" applyFont="1" applyFill="1" applyAlignment="1">
      <alignment vertical="top" wrapText="1"/>
    </xf>
    <xf numFmtId="0" fontId="13" fillId="0" borderId="1" xfId="12" applyNumberFormat="1" applyFont="1" applyFill="1" applyAlignment="1" applyProtection="1">
      <alignment horizontal="left"/>
    </xf>
    <xf numFmtId="0" fontId="18" fillId="0" borderId="0" xfId="0" applyFont="1" applyFill="1" applyAlignment="1">
      <alignment vertical="center" wrapText="1"/>
    </xf>
    <xf numFmtId="49" fontId="19" fillId="0" borderId="47" xfId="36" applyFont="1" applyFill="1" applyBorder="1" applyAlignment="1" applyProtection="1">
      <alignment horizontal="center" vertical="center" wrapText="1"/>
      <protection locked="0"/>
    </xf>
    <xf numFmtId="0" fontId="17" fillId="0" borderId="47" xfId="0" applyFont="1" applyFill="1" applyBorder="1" applyAlignment="1" applyProtection="1">
      <alignment horizontal="center" vertical="center" wrapText="1"/>
      <protection locked="0"/>
    </xf>
    <xf numFmtId="0" fontId="0" fillId="0" borderId="1" xfId="175" applyFont="1" applyFill="1" applyProtection="1">
      <protection locked="0"/>
    </xf>
    <xf numFmtId="49" fontId="6" fillId="0" borderId="47" xfId="36" applyNumberFormat="1" applyFont="1" applyFill="1" applyBorder="1" applyProtection="1">
      <alignment horizontal="center" vertical="center" wrapText="1"/>
    </xf>
    <xf numFmtId="49" fontId="20" fillId="0" borderId="47" xfId="36" applyNumberFormat="1" applyFont="1" applyFill="1" applyBorder="1" applyProtection="1">
      <alignment horizontal="center" vertical="center" wrapText="1"/>
    </xf>
    <xf numFmtId="49" fontId="19" fillId="0" borderId="47" xfId="180" applyNumberFormat="1" applyFont="1" applyFill="1" applyBorder="1" applyProtection="1">
      <alignment horizontal="center"/>
    </xf>
    <xf numFmtId="0" fontId="19" fillId="0" borderId="47" xfId="49" applyNumberFormat="1" applyFont="1" applyFill="1" applyBorder="1" applyAlignment="1" applyProtection="1">
      <alignment wrapText="1"/>
    </xf>
    <xf numFmtId="4" fontId="19" fillId="0" borderId="47" xfId="179" applyNumberFormat="1" applyFont="1" applyFill="1" applyBorder="1" applyProtection="1">
      <alignment horizontal="right" shrinkToFit="1"/>
    </xf>
    <xf numFmtId="10" fontId="13" fillId="0" borderId="47" xfId="16" applyNumberFormat="1" applyFont="1" applyFill="1" applyBorder="1" applyProtection="1"/>
    <xf numFmtId="49" fontId="21" fillId="0" borderId="47" xfId="180" applyNumberFormat="1" applyFont="1" applyFill="1" applyBorder="1" applyProtection="1">
      <alignment horizontal="center"/>
    </xf>
    <xf numFmtId="0" fontId="21" fillId="0" borderId="47" xfId="49" applyNumberFormat="1" applyFont="1" applyFill="1" applyBorder="1" applyAlignment="1" applyProtection="1">
      <alignment wrapText="1"/>
    </xf>
    <xf numFmtId="4" fontId="21" fillId="0" borderId="47" xfId="179" applyNumberFormat="1" applyFont="1" applyFill="1" applyBorder="1" applyProtection="1">
      <alignment horizontal="right" shrinkToFit="1"/>
    </xf>
    <xf numFmtId="49" fontId="13" fillId="0" borderId="47" xfId="180" applyNumberFormat="1" applyFont="1" applyFill="1" applyBorder="1" applyProtection="1">
      <alignment horizontal="center"/>
    </xf>
    <xf numFmtId="0" fontId="13" fillId="0" borderId="47" xfId="49" applyNumberFormat="1" applyFont="1" applyFill="1" applyBorder="1" applyAlignment="1" applyProtection="1">
      <alignment wrapText="1"/>
    </xf>
    <xf numFmtId="4" fontId="13" fillId="0" borderId="47" xfId="179" applyNumberFormat="1" applyFont="1" applyFill="1" applyBorder="1" applyProtection="1">
      <alignment horizontal="right" shrinkToFit="1"/>
    </xf>
    <xf numFmtId="49" fontId="22" fillId="0" borderId="47" xfId="180" applyNumberFormat="1" applyFont="1" applyFill="1" applyBorder="1" applyProtection="1">
      <alignment horizontal="center"/>
    </xf>
    <xf numFmtId="0" fontId="22" fillId="0" borderId="47" xfId="49" applyNumberFormat="1" applyFont="1" applyFill="1" applyBorder="1" applyAlignment="1" applyProtection="1">
      <alignment wrapText="1"/>
    </xf>
    <xf numFmtId="4" fontId="22" fillId="0" borderId="47" xfId="179" applyNumberFormat="1" applyFont="1" applyFill="1" applyBorder="1" applyProtection="1">
      <alignment horizontal="right" shrinkToFit="1"/>
    </xf>
    <xf numFmtId="49" fontId="13" fillId="0" borderId="47" xfId="51" applyFont="1" applyFill="1" applyBorder="1" applyProtection="1">
      <alignment horizontal="center"/>
    </xf>
    <xf numFmtId="10" fontId="21" fillId="0" borderId="47" xfId="16" applyNumberFormat="1" applyFont="1" applyFill="1" applyBorder="1" applyProtection="1"/>
    <xf numFmtId="4" fontId="13" fillId="0" borderId="47" xfId="41" applyNumberFormat="1" applyFont="1" applyFill="1" applyBorder="1" applyProtection="1">
      <alignment horizontal="right"/>
    </xf>
    <xf numFmtId="0" fontId="16" fillId="0" borderId="0" xfId="0" applyFont="1" applyFill="1" applyProtection="1">
      <protection locked="0"/>
    </xf>
    <xf numFmtId="10" fontId="19" fillId="0" borderId="47" xfId="16" applyNumberFormat="1" applyFont="1" applyFill="1" applyBorder="1" applyProtection="1"/>
    <xf numFmtId="4" fontId="6" fillId="0" borderId="47" xfId="19" applyNumberFormat="1" applyFont="1" applyFill="1" applyBorder="1" applyAlignment="1" applyProtection="1"/>
    <xf numFmtId="0" fontId="0" fillId="0" borderId="1" xfId="175" applyFont="1" applyFill="1" applyAlignment="1" applyProtection="1">
      <protection locked="0"/>
    </xf>
    <xf numFmtId="4" fontId="17" fillId="0" borderId="4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Alignment="1">
      <alignment horizontal="center" vertical="center" wrapText="1"/>
    </xf>
    <xf numFmtId="0" fontId="17" fillId="0" borderId="48" xfId="0" applyFont="1" applyFill="1" applyBorder="1" applyAlignment="1">
      <alignment horizontal="center" vertical="center" wrapText="1"/>
    </xf>
    <xf numFmtId="10" fontId="22" fillId="0" borderId="47" xfId="16" applyNumberFormat="1" applyFont="1" applyFill="1" applyBorder="1" applyProtection="1"/>
    <xf numFmtId="0" fontId="16" fillId="0" borderId="0" xfId="0" applyFont="1" applyFill="1" applyAlignment="1">
      <alignment horizontal="right" vertical="center" wrapText="1"/>
    </xf>
    <xf numFmtId="0" fontId="24" fillId="0" borderId="0" xfId="0" applyFont="1" applyAlignment="1">
      <alignment horizontal="left" vertical="center" indent="2"/>
    </xf>
    <xf numFmtId="0" fontId="0" fillId="0" borderId="0" xfId="0" applyAlignment="1"/>
    <xf numFmtId="0" fontId="24" fillId="0" borderId="0" xfId="0" applyFont="1" applyAlignment="1">
      <alignment horizontal="right" vertical="center"/>
    </xf>
    <xf numFmtId="0" fontId="13" fillId="4" borderId="0" xfId="0" applyFont="1" applyFill="1" applyAlignment="1">
      <alignment vertical="top" wrapText="1"/>
    </xf>
    <xf numFmtId="0" fontId="18" fillId="4" borderId="0" xfId="0" applyFont="1" applyFill="1" applyAlignment="1">
      <alignment vertical="center" wrapText="1"/>
    </xf>
    <xf numFmtId="0" fontId="0" fillId="4" borderId="1" xfId="175" applyFont="1" applyFill="1" applyProtection="1">
      <protection locked="0"/>
    </xf>
    <xf numFmtId="0" fontId="16" fillId="4" borderId="0" xfId="0" applyFont="1" applyFill="1" applyProtection="1">
      <protection locked="0"/>
    </xf>
    <xf numFmtId="4" fontId="13" fillId="4" borderId="47" xfId="179" applyNumberFormat="1" applyFont="1" applyFill="1" applyBorder="1" applyProtection="1">
      <alignment horizontal="right" shrinkToFit="1"/>
    </xf>
    <xf numFmtId="0" fontId="17" fillId="0" borderId="0" xfId="0" applyFont="1" applyFill="1" applyAlignment="1">
      <alignment horizontal="center" vertical="center" wrapText="1"/>
    </xf>
    <xf numFmtId="0" fontId="6" fillId="0" borderId="47" xfId="19" applyNumberFormat="1" applyFont="1" applyFill="1" applyBorder="1" applyAlignment="1" applyProtection="1">
      <alignment wrapText="1"/>
    </xf>
    <xf numFmtId="0" fontId="23" fillId="0" borderId="47" xfId="0" applyFont="1" applyFill="1" applyBorder="1" applyAlignment="1">
      <alignment wrapText="1"/>
    </xf>
  </cellXfs>
  <cellStyles count="204">
    <cellStyle name="br" xfId="170"/>
    <cellStyle name="col" xfId="169"/>
    <cellStyle name="style0" xfId="171"/>
    <cellStyle name="td" xfId="172"/>
    <cellStyle name="tr" xfId="168"/>
    <cellStyle name="xl100" xfId="81"/>
    <cellStyle name="xl101" xfId="68"/>
    <cellStyle name="xl102" xfId="82"/>
    <cellStyle name="xl103" xfId="74"/>
    <cellStyle name="xl104" xfId="84"/>
    <cellStyle name="xl105" xfId="62"/>
    <cellStyle name="xl106" xfId="63"/>
    <cellStyle name="xl107" xfId="87"/>
    <cellStyle name="xl108" xfId="89"/>
    <cellStyle name="xl109" xfId="93"/>
    <cellStyle name="xl110" xfId="96"/>
    <cellStyle name="xl111" xfId="98"/>
    <cellStyle name="xl112" xfId="85"/>
    <cellStyle name="xl113" xfId="88"/>
    <cellStyle name="xl114" xfId="94"/>
    <cellStyle name="xl115" xfId="99"/>
    <cellStyle name="xl116" xfId="86"/>
    <cellStyle name="xl117" xfId="100"/>
    <cellStyle name="xl118" xfId="90"/>
    <cellStyle name="xl119" xfId="95"/>
    <cellStyle name="xl120" xfId="97"/>
    <cellStyle name="xl121" xfId="101"/>
    <cellStyle name="xl122" xfId="91"/>
    <cellStyle name="xl123" xfId="92"/>
    <cellStyle name="xl124" xfId="102"/>
    <cellStyle name="xl125" xfId="125"/>
    <cellStyle name="xl126" xfId="129"/>
    <cellStyle name="xl127" xfId="133"/>
    <cellStyle name="xl128" xfId="139"/>
    <cellStyle name="xl129" xfId="140"/>
    <cellStyle name="xl130" xfId="141"/>
    <cellStyle name="xl131" xfId="143"/>
    <cellStyle name="xl132" xfId="164"/>
    <cellStyle name="xl133" xfId="166"/>
    <cellStyle name="xl134" xfId="103"/>
    <cellStyle name="xl135" xfId="106"/>
    <cellStyle name="xl136" xfId="109"/>
    <cellStyle name="xl137" xfId="111"/>
    <cellStyle name="xl138" xfId="116"/>
    <cellStyle name="xl139" xfId="118"/>
    <cellStyle name="xl140" xfId="120"/>
    <cellStyle name="xl141" xfId="121"/>
    <cellStyle name="xl142" xfId="126"/>
    <cellStyle name="xl143" xfId="130"/>
    <cellStyle name="xl144" xfId="134"/>
    <cellStyle name="xl145" xfId="142"/>
    <cellStyle name="xl146" xfId="145"/>
    <cellStyle name="xl147" xfId="149"/>
    <cellStyle name="xl148" xfId="153"/>
    <cellStyle name="xl149" xfId="157"/>
    <cellStyle name="xl150" xfId="107"/>
    <cellStyle name="xl151" xfId="110"/>
    <cellStyle name="xl152" xfId="112"/>
    <cellStyle name="xl153" xfId="117"/>
    <cellStyle name="xl154" xfId="119"/>
    <cellStyle name="xl155" xfId="122"/>
    <cellStyle name="xl156" xfId="127"/>
    <cellStyle name="xl157" xfId="131"/>
    <cellStyle name="xl158" xfId="135"/>
    <cellStyle name="xl159" xfId="137"/>
    <cellStyle name="xl160" xfId="144"/>
    <cellStyle name="xl161" xfId="146"/>
    <cellStyle name="xl162" xfId="147"/>
    <cellStyle name="xl163" xfId="148"/>
    <cellStyle name="xl164" xfId="150"/>
    <cellStyle name="xl165" xfId="151"/>
    <cellStyle name="xl166" xfId="152"/>
    <cellStyle name="xl167" xfId="154"/>
    <cellStyle name="xl168" xfId="155"/>
    <cellStyle name="xl169" xfId="156"/>
    <cellStyle name="xl170" xfId="158"/>
    <cellStyle name="xl171" xfId="105"/>
    <cellStyle name="xl172" xfId="113"/>
    <cellStyle name="xl173" xfId="123"/>
    <cellStyle name="xl174" xfId="128"/>
    <cellStyle name="xl175" xfId="132"/>
    <cellStyle name="xl176" xfId="136"/>
    <cellStyle name="xl177" xfId="159"/>
    <cellStyle name="xl178" xfId="162"/>
    <cellStyle name="xl179" xfId="167"/>
    <cellStyle name="xl180" xfId="160"/>
    <cellStyle name="xl181" xfId="163"/>
    <cellStyle name="xl182" xfId="161"/>
    <cellStyle name="xl183" xfId="114"/>
    <cellStyle name="xl184" xfId="104"/>
    <cellStyle name="xl185" xfId="115"/>
    <cellStyle name="xl186" xfId="124"/>
    <cellStyle name="xl187" xfId="138"/>
    <cellStyle name="xl188" xfId="165"/>
    <cellStyle name="xl189" xfId="108"/>
    <cellStyle name="xl21" xfId="173"/>
    <cellStyle name="xl22" xfId="1"/>
    <cellStyle name="xl23" xfId="8"/>
    <cellStyle name="xl24" xfId="12"/>
    <cellStyle name="xl25" xfId="19"/>
    <cellStyle name="xl26" xfId="34"/>
    <cellStyle name="xl26 2" xfId="186"/>
    <cellStyle name="xl27" xfId="5"/>
    <cellStyle name="xl28" xfId="36"/>
    <cellStyle name="xl29" xfId="38"/>
    <cellStyle name="xl30" xfId="44"/>
    <cellStyle name="xl31" xfId="49"/>
    <cellStyle name="xl32" xfId="7"/>
    <cellStyle name="xl33" xfId="13"/>
    <cellStyle name="xl34" xfId="30"/>
    <cellStyle name="xl35" xfId="39"/>
    <cellStyle name="xl36" xfId="45"/>
    <cellStyle name="xl37" xfId="50"/>
    <cellStyle name="xl38" xfId="174"/>
    <cellStyle name="xl38 2" xfId="177"/>
    <cellStyle name="xl39" xfId="53"/>
    <cellStyle name="xl39 2" xfId="190"/>
    <cellStyle name="xl40" xfId="31"/>
    <cellStyle name="xl40 2" xfId="185"/>
    <cellStyle name="xl41" xfId="23"/>
    <cellStyle name="xl41 2" xfId="182"/>
    <cellStyle name="xl42" xfId="40"/>
    <cellStyle name="xl42 2" xfId="181"/>
    <cellStyle name="xl43" xfId="46"/>
    <cellStyle name="xl43 2" xfId="180"/>
    <cellStyle name="xl44" xfId="51"/>
    <cellStyle name="xl44 2" xfId="184"/>
    <cellStyle name="xl45" xfId="37"/>
    <cellStyle name="xl45 2" xfId="179"/>
    <cellStyle name="xl46" xfId="41"/>
    <cellStyle name="xl46 2" xfId="176"/>
    <cellStyle name="xl47" xfId="54"/>
    <cellStyle name="xl47 2" xfId="202"/>
    <cellStyle name="xl48" xfId="56"/>
    <cellStyle name="xl48 2" xfId="197"/>
    <cellStyle name="xl49" xfId="2"/>
    <cellStyle name="xl49 2" xfId="194"/>
    <cellStyle name="xl50" xfId="20"/>
    <cellStyle name="xl50 2" xfId="192"/>
    <cellStyle name="xl51" xfId="26"/>
    <cellStyle name="xl51 2" xfId="201"/>
    <cellStyle name="xl52" xfId="28"/>
    <cellStyle name="xl52 2" xfId="199"/>
    <cellStyle name="xl53" xfId="9"/>
    <cellStyle name="xl53 2" xfId="188"/>
    <cellStyle name="xl54" xfId="14"/>
    <cellStyle name="xl55" xfId="21"/>
    <cellStyle name="xl56" xfId="3"/>
    <cellStyle name="xl56 2" xfId="200"/>
    <cellStyle name="xl57" xfId="35"/>
    <cellStyle name="xl57 2" xfId="198"/>
    <cellStyle name="xl58" xfId="10"/>
    <cellStyle name="xl58 2" xfId="196"/>
    <cellStyle name="xl59" xfId="15"/>
    <cellStyle name="xl59 2" xfId="195"/>
    <cellStyle name="xl60" xfId="22"/>
    <cellStyle name="xl60 2" xfId="193"/>
    <cellStyle name="xl61" xfId="25"/>
    <cellStyle name="xl61 2" xfId="191"/>
    <cellStyle name="xl62" xfId="27"/>
    <cellStyle name="xl62 2" xfId="189"/>
    <cellStyle name="xl63" xfId="29"/>
    <cellStyle name="xl63 2" xfId="187"/>
    <cellStyle name="xl64" xfId="32"/>
    <cellStyle name="xl64 2" xfId="203"/>
    <cellStyle name="xl65" xfId="33"/>
    <cellStyle name="xl65 2" xfId="183"/>
    <cellStyle name="xl66" xfId="4"/>
    <cellStyle name="xl66 2" xfId="178"/>
    <cellStyle name="xl67" xfId="11"/>
    <cellStyle name="xl68" xfId="16"/>
    <cellStyle name="xl69" xfId="42"/>
    <cellStyle name="xl70" xfId="47"/>
    <cellStyle name="xl71" xfId="43"/>
    <cellStyle name="xl72" xfId="48"/>
    <cellStyle name="xl73" xfId="52"/>
    <cellStyle name="xl74" xfId="55"/>
    <cellStyle name="xl75" xfId="6"/>
    <cellStyle name="xl76" xfId="17"/>
    <cellStyle name="xl77" xfId="24"/>
    <cellStyle name="xl78" xfId="18"/>
    <cellStyle name="xl79" xfId="57"/>
    <cellStyle name="xl80" xfId="60"/>
    <cellStyle name="xl81" xfId="64"/>
    <cellStyle name="xl82" xfId="75"/>
    <cellStyle name="xl83" xfId="77"/>
    <cellStyle name="xl84" xfId="71"/>
    <cellStyle name="xl85" xfId="58"/>
    <cellStyle name="xl86" xfId="69"/>
    <cellStyle name="xl87" xfId="76"/>
    <cellStyle name="xl88" xfId="78"/>
    <cellStyle name="xl89" xfId="72"/>
    <cellStyle name="xl90" xfId="83"/>
    <cellStyle name="xl91" xfId="59"/>
    <cellStyle name="xl92" xfId="65"/>
    <cellStyle name="xl93" xfId="79"/>
    <cellStyle name="xl94" xfId="73"/>
    <cellStyle name="xl95" xfId="61"/>
    <cellStyle name="xl96" xfId="66"/>
    <cellStyle name="xl97" xfId="80"/>
    <cellStyle name="xl98" xfId="67"/>
    <cellStyle name="xl99" xfId="70"/>
    <cellStyle name="Обычный" xfId="0" builtinId="0"/>
    <cellStyle name="Обычный 2" xfId="17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4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27.140625" style="6" customWidth="1"/>
    <col min="2" max="2" width="77.85546875" style="28" customWidth="1"/>
    <col min="3" max="3" width="20.140625" style="6" customWidth="1"/>
    <col min="4" max="5" width="19.7109375" style="6" customWidth="1"/>
    <col min="6" max="6" width="9.140625" style="39"/>
    <col min="7" max="16384" width="9.140625" style="6"/>
  </cols>
  <sheetData>
    <row r="1" spans="1:6" s="1" customFormat="1" ht="15.75" customHeight="1" x14ac:dyDescent="0.25">
      <c r="A1" s="1" t="s">
        <v>471</v>
      </c>
      <c r="D1" s="2" t="s">
        <v>472</v>
      </c>
      <c r="F1" s="37"/>
    </row>
    <row r="2" spans="1:6" s="1" customFormat="1" x14ac:dyDescent="0.25">
      <c r="D2" s="2" t="s">
        <v>473</v>
      </c>
      <c r="F2" s="37"/>
    </row>
    <row r="3" spans="1:6" s="1" customFormat="1" x14ac:dyDescent="0.25">
      <c r="D3" s="2" t="s">
        <v>474</v>
      </c>
      <c r="F3" s="37"/>
    </row>
    <row r="4" spans="1:6" s="1" customFormat="1" x14ac:dyDescent="0.25">
      <c r="D4" s="2" t="s">
        <v>510</v>
      </c>
      <c r="F4" s="37"/>
    </row>
    <row r="5" spans="1:6" s="1" customFormat="1" x14ac:dyDescent="0.25">
      <c r="D5" s="2"/>
      <c r="F5" s="37"/>
    </row>
    <row r="6" spans="1:6" s="3" customFormat="1" x14ac:dyDescent="0.25">
      <c r="A6" s="42" t="s">
        <v>480</v>
      </c>
      <c r="B6" s="42"/>
      <c r="C6" s="42"/>
      <c r="D6" s="42"/>
      <c r="E6" s="42"/>
      <c r="F6" s="38"/>
    </row>
    <row r="7" spans="1:6" s="3" customFormat="1" x14ac:dyDescent="0.25">
      <c r="A7" s="30"/>
      <c r="B7" s="30"/>
      <c r="C7" s="30"/>
      <c r="D7" s="30"/>
      <c r="E7" s="33" t="s">
        <v>475</v>
      </c>
      <c r="F7" s="38"/>
    </row>
    <row r="8" spans="1:6" ht="141" customHeight="1" x14ac:dyDescent="0.25">
      <c r="A8" s="4" t="s">
        <v>288</v>
      </c>
      <c r="B8" s="4" t="s">
        <v>289</v>
      </c>
      <c r="C8" s="31" t="s">
        <v>481</v>
      </c>
      <c r="D8" s="5" t="s">
        <v>482</v>
      </c>
      <c r="E8" s="29" t="s">
        <v>479</v>
      </c>
    </row>
    <row r="9" spans="1:6" x14ac:dyDescent="0.25">
      <c r="A9" s="7" t="s">
        <v>0</v>
      </c>
      <c r="B9" s="7" t="s">
        <v>465</v>
      </c>
      <c r="C9" s="7" t="s">
        <v>1</v>
      </c>
      <c r="D9" s="7" t="s">
        <v>2</v>
      </c>
      <c r="E9" s="8" t="s">
        <v>464</v>
      </c>
    </row>
    <row r="10" spans="1:6" x14ac:dyDescent="0.25">
      <c r="A10" s="9" t="s">
        <v>4</v>
      </c>
      <c r="B10" s="10" t="s">
        <v>3</v>
      </c>
      <c r="C10" s="11">
        <v>3156433700</v>
      </c>
      <c r="D10" s="11">
        <v>1861872107.6199999</v>
      </c>
      <c r="E10" s="26">
        <f t="shared" ref="E10:E23" si="0">D10/C10</f>
        <v>0.58986574234713052</v>
      </c>
    </row>
    <row r="11" spans="1:6" x14ac:dyDescent="0.25">
      <c r="A11" s="13" t="s">
        <v>6</v>
      </c>
      <c r="B11" s="14" t="s">
        <v>5</v>
      </c>
      <c r="C11" s="15">
        <v>1587902000</v>
      </c>
      <c r="D11" s="15">
        <v>1038949493.24</v>
      </c>
      <c r="E11" s="23">
        <f t="shared" si="0"/>
        <v>0.65429068874527518</v>
      </c>
    </row>
    <row r="12" spans="1:6" x14ac:dyDescent="0.25">
      <c r="A12" s="16" t="s">
        <v>8</v>
      </c>
      <c r="B12" s="17" t="s">
        <v>7</v>
      </c>
      <c r="C12" s="18">
        <v>1587902000</v>
      </c>
      <c r="D12" s="18">
        <v>1038949493.24</v>
      </c>
      <c r="E12" s="12">
        <f t="shared" si="0"/>
        <v>0.65429068874527518</v>
      </c>
    </row>
    <row r="13" spans="1:6" ht="60" x14ac:dyDescent="0.25">
      <c r="A13" s="16" t="s">
        <v>9</v>
      </c>
      <c r="B13" s="17" t="s">
        <v>463</v>
      </c>
      <c r="C13" s="18">
        <v>1529944000</v>
      </c>
      <c r="D13" s="18">
        <v>1011860032.5</v>
      </c>
      <c r="E13" s="12">
        <f t="shared" si="0"/>
        <v>0.66137063350031111</v>
      </c>
    </row>
    <row r="14" spans="1:6" ht="90" x14ac:dyDescent="0.25">
      <c r="A14" s="16" t="s">
        <v>11</v>
      </c>
      <c r="B14" s="17" t="s">
        <v>10</v>
      </c>
      <c r="C14" s="18">
        <v>19849000</v>
      </c>
      <c r="D14" s="18">
        <v>11711701.41</v>
      </c>
      <c r="E14" s="12">
        <f t="shared" si="0"/>
        <v>0.59003987153005188</v>
      </c>
    </row>
    <row r="15" spans="1:6" ht="30" x14ac:dyDescent="0.25">
      <c r="A15" s="16" t="s">
        <v>13</v>
      </c>
      <c r="B15" s="17" t="s">
        <v>12</v>
      </c>
      <c r="C15" s="18">
        <v>27788000</v>
      </c>
      <c r="D15" s="18">
        <v>11307174.529999999</v>
      </c>
      <c r="E15" s="12">
        <f t="shared" si="0"/>
        <v>0.40690854073700877</v>
      </c>
    </row>
    <row r="16" spans="1:6" ht="75" x14ac:dyDescent="0.25">
      <c r="A16" s="16" t="s">
        <v>14</v>
      </c>
      <c r="B16" s="17" t="s">
        <v>462</v>
      </c>
      <c r="C16" s="18">
        <v>10321000</v>
      </c>
      <c r="D16" s="18">
        <v>4070584.8</v>
      </c>
      <c r="E16" s="12">
        <f t="shared" si="0"/>
        <v>0.39439829473888188</v>
      </c>
    </row>
    <row r="17" spans="1:5" ht="30" x14ac:dyDescent="0.25">
      <c r="A17" s="13" t="s">
        <v>16</v>
      </c>
      <c r="B17" s="14" t="s">
        <v>15</v>
      </c>
      <c r="C17" s="15">
        <v>30407000</v>
      </c>
      <c r="D17" s="15">
        <v>20063390.5</v>
      </c>
      <c r="E17" s="23">
        <f t="shared" si="0"/>
        <v>0.65982801657513068</v>
      </c>
    </row>
    <row r="18" spans="1:5" ht="30" x14ac:dyDescent="0.25">
      <c r="A18" s="16" t="s">
        <v>18</v>
      </c>
      <c r="B18" s="17" t="s">
        <v>17</v>
      </c>
      <c r="C18" s="18">
        <v>30407000</v>
      </c>
      <c r="D18" s="18">
        <v>20063390.5</v>
      </c>
      <c r="E18" s="12">
        <f t="shared" si="0"/>
        <v>0.65982801657513068</v>
      </c>
    </row>
    <row r="19" spans="1:5" ht="60" x14ac:dyDescent="0.25">
      <c r="A19" s="16" t="s">
        <v>20</v>
      </c>
      <c r="B19" s="17" t="s">
        <v>19</v>
      </c>
      <c r="C19" s="18">
        <v>13933000</v>
      </c>
      <c r="D19" s="18">
        <v>9353708.6899999995</v>
      </c>
      <c r="E19" s="12">
        <f t="shared" si="0"/>
        <v>0.67133486614512305</v>
      </c>
    </row>
    <row r="20" spans="1:5" ht="90" x14ac:dyDescent="0.25">
      <c r="A20" s="16" t="s">
        <v>22</v>
      </c>
      <c r="B20" s="17" t="s">
        <v>21</v>
      </c>
      <c r="C20" s="18">
        <v>13933000</v>
      </c>
      <c r="D20" s="18">
        <v>9353708.6899999995</v>
      </c>
      <c r="E20" s="12">
        <f t="shared" si="0"/>
        <v>0.67133486614512305</v>
      </c>
    </row>
    <row r="21" spans="1:5" ht="60" x14ac:dyDescent="0.25">
      <c r="A21" s="16" t="s">
        <v>24</v>
      </c>
      <c r="B21" s="17" t="s">
        <v>23</v>
      </c>
      <c r="C21" s="18">
        <v>72000</v>
      </c>
      <c r="D21" s="18">
        <v>64574.09</v>
      </c>
      <c r="E21" s="12">
        <f t="shared" si="0"/>
        <v>0.89686236111111106</v>
      </c>
    </row>
    <row r="22" spans="1:5" ht="90" x14ac:dyDescent="0.25">
      <c r="A22" s="16" t="s">
        <v>26</v>
      </c>
      <c r="B22" s="17" t="s">
        <v>25</v>
      </c>
      <c r="C22" s="18">
        <v>72000</v>
      </c>
      <c r="D22" s="18">
        <v>64574.09</v>
      </c>
      <c r="E22" s="12">
        <f t="shared" si="0"/>
        <v>0.89686236111111106</v>
      </c>
    </row>
    <row r="23" spans="1:5" ht="60" x14ac:dyDescent="0.25">
      <c r="A23" s="16" t="s">
        <v>28</v>
      </c>
      <c r="B23" s="17" t="s">
        <v>27</v>
      </c>
      <c r="C23" s="18">
        <v>18200000</v>
      </c>
      <c r="D23" s="18">
        <v>12472145.529999999</v>
      </c>
      <c r="E23" s="12">
        <f t="shared" si="0"/>
        <v>0.68528272142857138</v>
      </c>
    </row>
    <row r="24" spans="1:5" ht="90" x14ac:dyDescent="0.25">
      <c r="A24" s="16" t="s">
        <v>30</v>
      </c>
      <c r="B24" s="17" t="s">
        <v>29</v>
      </c>
      <c r="C24" s="18">
        <v>18200000</v>
      </c>
      <c r="D24" s="18">
        <v>12472145.529999999</v>
      </c>
      <c r="E24" s="12">
        <f>D24/C24</f>
        <v>0.68528272142857138</v>
      </c>
    </row>
    <row r="25" spans="1:5" ht="60" x14ac:dyDescent="0.25">
      <c r="A25" s="16" t="s">
        <v>32</v>
      </c>
      <c r="B25" s="17" t="s">
        <v>31</v>
      </c>
      <c r="C25" s="18">
        <v>-1798000</v>
      </c>
      <c r="D25" s="18">
        <v>-1827037.81</v>
      </c>
      <c r="E25" s="12">
        <f t="shared" ref="E25:E88" si="1">D25/C25</f>
        <v>1.0161500611790879</v>
      </c>
    </row>
    <row r="26" spans="1:5" ht="90" x14ac:dyDescent="0.25">
      <c r="A26" s="16" t="s">
        <v>34</v>
      </c>
      <c r="B26" s="17" t="s">
        <v>33</v>
      </c>
      <c r="C26" s="18">
        <v>-1798000</v>
      </c>
      <c r="D26" s="18">
        <v>-1827037.81</v>
      </c>
      <c r="E26" s="12">
        <f t="shared" si="1"/>
        <v>1.0161500611790879</v>
      </c>
    </row>
    <row r="27" spans="1:5" x14ac:dyDescent="0.25">
      <c r="A27" s="13" t="s">
        <v>36</v>
      </c>
      <c r="B27" s="14" t="s">
        <v>35</v>
      </c>
      <c r="C27" s="15">
        <v>323122000</v>
      </c>
      <c r="D27" s="15">
        <v>177164997.36000001</v>
      </c>
      <c r="E27" s="23">
        <f t="shared" si="1"/>
        <v>0.54829134927364898</v>
      </c>
    </row>
    <row r="28" spans="1:5" x14ac:dyDescent="0.25">
      <c r="A28" s="16" t="s">
        <v>38</v>
      </c>
      <c r="B28" s="17" t="s">
        <v>37</v>
      </c>
      <c r="C28" s="18">
        <v>301678000</v>
      </c>
      <c r="D28" s="18">
        <v>166047287.97999999</v>
      </c>
      <c r="E28" s="12">
        <f t="shared" si="1"/>
        <v>0.55041232035481535</v>
      </c>
    </row>
    <row r="29" spans="1:5" x14ac:dyDescent="0.25">
      <c r="A29" s="16" t="s">
        <v>39</v>
      </c>
      <c r="B29" s="17" t="s">
        <v>37</v>
      </c>
      <c r="C29" s="18">
        <v>301658000</v>
      </c>
      <c r="D29" s="18">
        <v>166034111.66999999</v>
      </c>
      <c r="E29" s="12">
        <f t="shared" si="1"/>
        <v>0.55040513319719675</v>
      </c>
    </row>
    <row r="30" spans="1:5" ht="30" x14ac:dyDescent="0.25">
      <c r="A30" s="16" t="s">
        <v>41</v>
      </c>
      <c r="B30" s="17" t="s">
        <v>40</v>
      </c>
      <c r="C30" s="18">
        <v>20000</v>
      </c>
      <c r="D30" s="18">
        <v>13176.31</v>
      </c>
      <c r="E30" s="12">
        <f t="shared" si="1"/>
        <v>0.6588155</v>
      </c>
    </row>
    <row r="31" spans="1:5" x14ac:dyDescent="0.25">
      <c r="A31" s="16" t="s">
        <v>43</v>
      </c>
      <c r="B31" s="17" t="s">
        <v>42</v>
      </c>
      <c r="C31" s="18">
        <v>2426000</v>
      </c>
      <c r="D31" s="18">
        <v>1268900.77</v>
      </c>
      <c r="E31" s="12">
        <f t="shared" si="1"/>
        <v>0.52304236191261333</v>
      </c>
    </row>
    <row r="32" spans="1:5" x14ac:dyDescent="0.25">
      <c r="A32" s="16" t="s">
        <v>44</v>
      </c>
      <c r="B32" s="17" t="s">
        <v>42</v>
      </c>
      <c r="C32" s="18">
        <v>2426000</v>
      </c>
      <c r="D32" s="18">
        <v>1268900.77</v>
      </c>
      <c r="E32" s="12">
        <f t="shared" si="1"/>
        <v>0.52304236191261333</v>
      </c>
    </row>
    <row r="33" spans="1:5" x14ac:dyDescent="0.25">
      <c r="A33" s="16" t="s">
        <v>46</v>
      </c>
      <c r="B33" s="17" t="s">
        <v>45</v>
      </c>
      <c r="C33" s="18">
        <v>19018000</v>
      </c>
      <c r="D33" s="18">
        <v>9848808.6099999994</v>
      </c>
      <c r="E33" s="12">
        <f t="shared" si="1"/>
        <v>0.51786773635503203</v>
      </c>
    </row>
    <row r="34" spans="1:5" ht="30" x14ac:dyDescent="0.25">
      <c r="A34" s="16" t="s">
        <v>48</v>
      </c>
      <c r="B34" s="17" t="s">
        <v>47</v>
      </c>
      <c r="C34" s="18">
        <v>19018000</v>
      </c>
      <c r="D34" s="18">
        <v>9848808.6099999994</v>
      </c>
      <c r="E34" s="12">
        <f t="shared" si="1"/>
        <v>0.51786773635503203</v>
      </c>
    </row>
    <row r="35" spans="1:5" x14ac:dyDescent="0.25">
      <c r="A35" s="13" t="s">
        <v>50</v>
      </c>
      <c r="B35" s="14" t="s">
        <v>49</v>
      </c>
      <c r="C35" s="15">
        <v>730856000</v>
      </c>
      <c r="D35" s="15">
        <v>289454717.38999999</v>
      </c>
      <c r="E35" s="23">
        <f t="shared" si="1"/>
        <v>0.39604890346388344</v>
      </c>
    </row>
    <row r="36" spans="1:5" x14ac:dyDescent="0.25">
      <c r="A36" s="16" t="s">
        <v>52</v>
      </c>
      <c r="B36" s="17" t="s">
        <v>51</v>
      </c>
      <c r="C36" s="18">
        <v>380146000</v>
      </c>
      <c r="D36" s="18">
        <v>46049408.5</v>
      </c>
      <c r="E36" s="12">
        <f t="shared" si="1"/>
        <v>0.12113611217795268</v>
      </c>
    </row>
    <row r="37" spans="1:5" ht="30" x14ac:dyDescent="0.25">
      <c r="A37" s="16" t="s">
        <v>54</v>
      </c>
      <c r="B37" s="17" t="s">
        <v>53</v>
      </c>
      <c r="C37" s="18">
        <v>380146000</v>
      </c>
      <c r="D37" s="18">
        <v>46049408.5</v>
      </c>
      <c r="E37" s="12">
        <f t="shared" si="1"/>
        <v>0.12113611217795268</v>
      </c>
    </row>
    <row r="38" spans="1:5" x14ac:dyDescent="0.25">
      <c r="A38" s="16" t="s">
        <v>56</v>
      </c>
      <c r="B38" s="17" t="s">
        <v>55</v>
      </c>
      <c r="C38" s="18">
        <v>350710000</v>
      </c>
      <c r="D38" s="18">
        <v>243405308.88999999</v>
      </c>
      <c r="E38" s="12">
        <f t="shared" si="1"/>
        <v>0.69403583841350402</v>
      </c>
    </row>
    <row r="39" spans="1:5" x14ac:dyDescent="0.25">
      <c r="A39" s="16" t="s">
        <v>58</v>
      </c>
      <c r="B39" s="17" t="s">
        <v>57</v>
      </c>
      <c r="C39" s="18">
        <v>257158000</v>
      </c>
      <c r="D39" s="18">
        <v>229158595.09</v>
      </c>
      <c r="E39" s="12">
        <f t="shared" si="1"/>
        <v>0.89111983718181043</v>
      </c>
    </row>
    <row r="40" spans="1:5" ht="30" x14ac:dyDescent="0.25">
      <c r="A40" s="16" t="s">
        <v>60</v>
      </c>
      <c r="B40" s="17" t="s">
        <v>59</v>
      </c>
      <c r="C40" s="18">
        <v>257158000</v>
      </c>
      <c r="D40" s="18">
        <v>229158595.09</v>
      </c>
      <c r="E40" s="12">
        <f t="shared" si="1"/>
        <v>0.89111983718181043</v>
      </c>
    </row>
    <row r="41" spans="1:5" x14ac:dyDescent="0.25">
      <c r="A41" s="16" t="s">
        <v>62</v>
      </c>
      <c r="B41" s="17" t="s">
        <v>61</v>
      </c>
      <c r="C41" s="18">
        <v>93552000</v>
      </c>
      <c r="D41" s="18">
        <v>14246713.800000001</v>
      </c>
      <c r="E41" s="12">
        <f t="shared" si="1"/>
        <v>0.15228657644946128</v>
      </c>
    </row>
    <row r="42" spans="1:5" ht="30" x14ac:dyDescent="0.25">
      <c r="A42" s="16" t="s">
        <v>64</v>
      </c>
      <c r="B42" s="17" t="s">
        <v>63</v>
      </c>
      <c r="C42" s="18">
        <v>93552000</v>
      </c>
      <c r="D42" s="18">
        <v>14246713.800000001</v>
      </c>
      <c r="E42" s="12">
        <f t="shared" si="1"/>
        <v>0.15228657644946128</v>
      </c>
    </row>
    <row r="43" spans="1:5" x14ac:dyDescent="0.25">
      <c r="A43" s="13" t="s">
        <v>66</v>
      </c>
      <c r="B43" s="14" t="s">
        <v>65</v>
      </c>
      <c r="C43" s="15">
        <v>66768000</v>
      </c>
      <c r="D43" s="15">
        <v>49954746.009999998</v>
      </c>
      <c r="E43" s="23">
        <f t="shared" si="1"/>
        <v>0.74818395054517128</v>
      </c>
    </row>
    <row r="44" spans="1:5" ht="30" x14ac:dyDescent="0.25">
      <c r="A44" s="16" t="s">
        <v>68</v>
      </c>
      <c r="B44" s="17" t="s">
        <v>67</v>
      </c>
      <c r="C44" s="18">
        <v>66295000</v>
      </c>
      <c r="D44" s="18">
        <v>49249935.009999998</v>
      </c>
      <c r="E44" s="12">
        <f t="shared" si="1"/>
        <v>0.7428906404706237</v>
      </c>
    </row>
    <row r="45" spans="1:5" ht="45" x14ac:dyDescent="0.25">
      <c r="A45" s="16" t="s">
        <v>70</v>
      </c>
      <c r="B45" s="17" t="s">
        <v>69</v>
      </c>
      <c r="C45" s="18">
        <v>66295000</v>
      </c>
      <c r="D45" s="18">
        <v>49249935.009999998</v>
      </c>
      <c r="E45" s="12">
        <f t="shared" si="1"/>
        <v>0.7428906404706237</v>
      </c>
    </row>
    <row r="46" spans="1:5" ht="30" x14ac:dyDescent="0.25">
      <c r="A46" s="16" t="s">
        <v>72</v>
      </c>
      <c r="B46" s="17" t="s">
        <v>71</v>
      </c>
      <c r="C46" s="18">
        <v>473000</v>
      </c>
      <c r="D46" s="18">
        <v>704811</v>
      </c>
      <c r="E46" s="12">
        <f t="shared" si="1"/>
        <v>1.4900866807610993</v>
      </c>
    </row>
    <row r="47" spans="1:5" ht="30" x14ac:dyDescent="0.25">
      <c r="A47" s="16" t="s">
        <v>74</v>
      </c>
      <c r="B47" s="17" t="s">
        <v>73</v>
      </c>
      <c r="C47" s="18">
        <v>300000</v>
      </c>
      <c r="D47" s="18">
        <v>620011</v>
      </c>
      <c r="E47" s="12">
        <f t="shared" si="1"/>
        <v>2.0667033333333333</v>
      </c>
    </row>
    <row r="48" spans="1:5" ht="45" x14ac:dyDescent="0.25">
      <c r="A48" s="16" t="s">
        <v>76</v>
      </c>
      <c r="B48" s="17" t="s">
        <v>75</v>
      </c>
      <c r="C48" s="18">
        <v>173000</v>
      </c>
      <c r="D48" s="18">
        <v>84800</v>
      </c>
      <c r="E48" s="12">
        <f t="shared" si="1"/>
        <v>0.49017341040462425</v>
      </c>
    </row>
    <row r="49" spans="1:5" ht="75" x14ac:dyDescent="0.25">
      <c r="A49" s="16" t="s">
        <v>78</v>
      </c>
      <c r="B49" s="17" t="s">
        <v>77</v>
      </c>
      <c r="C49" s="18">
        <v>173000</v>
      </c>
      <c r="D49" s="18">
        <v>84000</v>
      </c>
      <c r="E49" s="12">
        <f t="shared" si="1"/>
        <v>0.48554913294797686</v>
      </c>
    </row>
    <row r="50" spans="1:5" ht="30" x14ac:dyDescent="0.25">
      <c r="A50" s="13" t="s">
        <v>80</v>
      </c>
      <c r="B50" s="14" t="s">
        <v>79</v>
      </c>
      <c r="C50" s="15">
        <v>0</v>
      </c>
      <c r="D50" s="15">
        <v>13422</v>
      </c>
      <c r="E50" s="23">
        <v>0</v>
      </c>
    </row>
    <row r="51" spans="1:5" x14ac:dyDescent="0.25">
      <c r="A51" s="16" t="s">
        <v>82</v>
      </c>
      <c r="B51" s="17" t="s">
        <v>81</v>
      </c>
      <c r="C51" s="18">
        <v>0</v>
      </c>
      <c r="D51" s="18">
        <v>359.13</v>
      </c>
      <c r="E51" s="12">
        <v>0</v>
      </c>
    </row>
    <row r="52" spans="1:5" x14ac:dyDescent="0.25">
      <c r="A52" s="16" t="s">
        <v>84</v>
      </c>
      <c r="B52" s="17" t="s">
        <v>83</v>
      </c>
      <c r="C52" s="18">
        <v>0</v>
      </c>
      <c r="D52" s="18">
        <v>359.13</v>
      </c>
      <c r="E52" s="12">
        <v>0</v>
      </c>
    </row>
    <row r="53" spans="1:5" ht="30" x14ac:dyDescent="0.25">
      <c r="A53" s="16" t="s">
        <v>86</v>
      </c>
      <c r="B53" s="17" t="s">
        <v>85</v>
      </c>
      <c r="C53" s="18">
        <v>0</v>
      </c>
      <c r="D53" s="18">
        <v>359.13</v>
      </c>
      <c r="E53" s="12">
        <v>0</v>
      </c>
    </row>
    <row r="54" spans="1:5" ht="30" x14ac:dyDescent="0.25">
      <c r="A54" s="16" t="s">
        <v>88</v>
      </c>
      <c r="B54" s="17" t="s">
        <v>87</v>
      </c>
      <c r="C54" s="18">
        <v>0</v>
      </c>
      <c r="D54" s="18">
        <v>7.55</v>
      </c>
      <c r="E54" s="12">
        <v>0</v>
      </c>
    </row>
    <row r="55" spans="1:5" x14ac:dyDescent="0.25">
      <c r="A55" s="16" t="s">
        <v>90</v>
      </c>
      <c r="B55" s="17" t="s">
        <v>89</v>
      </c>
      <c r="C55" s="18">
        <v>0</v>
      </c>
      <c r="D55" s="18">
        <v>7.55</v>
      </c>
      <c r="E55" s="12">
        <v>0</v>
      </c>
    </row>
    <row r="56" spans="1:5" x14ac:dyDescent="0.25">
      <c r="A56" s="16" t="s">
        <v>92</v>
      </c>
      <c r="B56" s="17" t="s">
        <v>91</v>
      </c>
      <c r="C56" s="18">
        <v>0</v>
      </c>
      <c r="D56" s="18">
        <v>13055.32</v>
      </c>
      <c r="E56" s="12">
        <v>0</v>
      </c>
    </row>
    <row r="57" spans="1:5" x14ac:dyDescent="0.25">
      <c r="A57" s="22" t="s">
        <v>467</v>
      </c>
      <c r="B57" s="17" t="s">
        <v>468</v>
      </c>
      <c r="C57" s="18">
        <v>0</v>
      </c>
      <c r="D57" s="18">
        <v>0</v>
      </c>
      <c r="E57" s="12">
        <v>0</v>
      </c>
    </row>
    <row r="58" spans="1:5" x14ac:dyDescent="0.25">
      <c r="A58" s="22" t="s">
        <v>469</v>
      </c>
      <c r="B58" s="17" t="s">
        <v>470</v>
      </c>
      <c r="C58" s="18">
        <v>0</v>
      </c>
      <c r="D58" s="18">
        <v>0</v>
      </c>
      <c r="E58" s="12">
        <v>0</v>
      </c>
    </row>
    <row r="59" spans="1:5" x14ac:dyDescent="0.25">
      <c r="A59" s="22" t="s">
        <v>469</v>
      </c>
      <c r="B59" s="17" t="s">
        <v>470</v>
      </c>
      <c r="C59" s="18">
        <v>0</v>
      </c>
      <c r="D59" s="18">
        <v>0</v>
      </c>
      <c r="E59" s="12">
        <v>0</v>
      </c>
    </row>
    <row r="60" spans="1:5" ht="45" x14ac:dyDescent="0.25">
      <c r="A60" s="16" t="s">
        <v>94</v>
      </c>
      <c r="B60" s="17" t="s">
        <v>93</v>
      </c>
      <c r="C60" s="18">
        <v>0</v>
      </c>
      <c r="D60" s="18">
        <v>260.22000000000003</v>
      </c>
      <c r="E60" s="12">
        <v>0</v>
      </c>
    </row>
    <row r="61" spans="1:5" ht="45" x14ac:dyDescent="0.25">
      <c r="A61" s="16" t="s">
        <v>96</v>
      </c>
      <c r="B61" s="17" t="s">
        <v>95</v>
      </c>
      <c r="C61" s="18">
        <v>0</v>
      </c>
      <c r="D61" s="18">
        <v>260.22000000000003</v>
      </c>
      <c r="E61" s="12">
        <v>0</v>
      </c>
    </row>
    <row r="62" spans="1:5" x14ac:dyDescent="0.25">
      <c r="A62" s="16" t="s">
        <v>98</v>
      </c>
      <c r="B62" s="17" t="s">
        <v>97</v>
      </c>
      <c r="C62" s="18">
        <v>0</v>
      </c>
      <c r="D62" s="18">
        <v>12795.1</v>
      </c>
      <c r="E62" s="12">
        <v>0</v>
      </c>
    </row>
    <row r="63" spans="1:5" ht="30" x14ac:dyDescent="0.25">
      <c r="A63" s="16" t="s">
        <v>100</v>
      </c>
      <c r="B63" s="17" t="s">
        <v>99</v>
      </c>
      <c r="C63" s="18">
        <v>0</v>
      </c>
      <c r="D63" s="18">
        <v>12795.1</v>
      </c>
      <c r="E63" s="12">
        <v>0</v>
      </c>
    </row>
    <row r="64" spans="1:5" ht="30" x14ac:dyDescent="0.25">
      <c r="A64" s="13" t="s">
        <v>102</v>
      </c>
      <c r="B64" s="14" t="s">
        <v>101</v>
      </c>
      <c r="C64" s="15">
        <v>260791700</v>
      </c>
      <c r="D64" s="15">
        <v>174621461.81999999</v>
      </c>
      <c r="E64" s="23">
        <f t="shared" si="1"/>
        <v>0.66958212941592843</v>
      </c>
    </row>
    <row r="65" spans="1:5" ht="60" x14ac:dyDescent="0.25">
      <c r="A65" s="16" t="s">
        <v>104</v>
      </c>
      <c r="B65" s="17" t="s">
        <v>103</v>
      </c>
      <c r="C65" s="18">
        <v>4566700</v>
      </c>
      <c r="D65" s="18">
        <v>3805312</v>
      </c>
      <c r="E65" s="12">
        <f t="shared" si="1"/>
        <v>0.83327391770862991</v>
      </c>
    </row>
    <row r="66" spans="1:5" ht="45" x14ac:dyDescent="0.25">
      <c r="A66" s="16" t="s">
        <v>106</v>
      </c>
      <c r="B66" s="17" t="s">
        <v>105</v>
      </c>
      <c r="C66" s="18">
        <v>4566700</v>
      </c>
      <c r="D66" s="18">
        <v>3805312</v>
      </c>
      <c r="E66" s="12">
        <f t="shared" si="1"/>
        <v>0.83327391770862991</v>
      </c>
    </row>
    <row r="67" spans="1:5" ht="60" x14ac:dyDescent="0.25">
      <c r="A67" s="16" t="s">
        <v>108</v>
      </c>
      <c r="B67" s="17" t="s">
        <v>107</v>
      </c>
      <c r="C67" s="18">
        <v>228545200</v>
      </c>
      <c r="D67" s="18">
        <v>149942925.87</v>
      </c>
      <c r="E67" s="12">
        <f t="shared" si="1"/>
        <v>0.65607558535466948</v>
      </c>
    </row>
    <row r="68" spans="1:5" ht="45" x14ac:dyDescent="0.25">
      <c r="A68" s="16" t="s">
        <v>110</v>
      </c>
      <c r="B68" s="17" t="s">
        <v>109</v>
      </c>
      <c r="C68" s="18">
        <v>145792500</v>
      </c>
      <c r="D68" s="18">
        <v>100881320.05</v>
      </c>
      <c r="E68" s="12">
        <f t="shared" si="1"/>
        <v>0.69195136958348336</v>
      </c>
    </row>
    <row r="69" spans="1:5" ht="60" x14ac:dyDescent="0.25">
      <c r="A69" s="16" t="s">
        <v>112</v>
      </c>
      <c r="B69" s="17" t="s">
        <v>111</v>
      </c>
      <c r="C69" s="18">
        <v>145792500</v>
      </c>
      <c r="D69" s="18">
        <v>100881320.05</v>
      </c>
      <c r="E69" s="12">
        <f t="shared" si="1"/>
        <v>0.69195136958348336</v>
      </c>
    </row>
    <row r="70" spans="1:5" ht="60" x14ac:dyDescent="0.25">
      <c r="A70" s="16" t="s">
        <v>114</v>
      </c>
      <c r="B70" s="17" t="s">
        <v>113</v>
      </c>
      <c r="C70" s="18">
        <v>15557200</v>
      </c>
      <c r="D70" s="18">
        <v>6860277.7000000002</v>
      </c>
      <c r="E70" s="12">
        <f t="shared" si="1"/>
        <v>0.44097123518370918</v>
      </c>
    </row>
    <row r="71" spans="1:5" ht="60" x14ac:dyDescent="0.25">
      <c r="A71" s="16" t="s">
        <v>116</v>
      </c>
      <c r="B71" s="17" t="s">
        <v>115</v>
      </c>
      <c r="C71" s="18">
        <v>15557200</v>
      </c>
      <c r="D71" s="18">
        <v>6860277.7000000002</v>
      </c>
      <c r="E71" s="12">
        <f t="shared" si="1"/>
        <v>0.44097123518370918</v>
      </c>
    </row>
    <row r="72" spans="1:5" ht="60" x14ac:dyDescent="0.25">
      <c r="A72" s="16" t="s">
        <v>118</v>
      </c>
      <c r="B72" s="17" t="s">
        <v>117</v>
      </c>
      <c r="C72" s="18">
        <v>2791500</v>
      </c>
      <c r="D72" s="18">
        <v>1070575.5</v>
      </c>
      <c r="E72" s="12">
        <f t="shared" si="1"/>
        <v>0.3835126276195594</v>
      </c>
    </row>
    <row r="73" spans="1:5" ht="45" x14ac:dyDescent="0.25">
      <c r="A73" s="16" t="s">
        <v>120</v>
      </c>
      <c r="B73" s="17" t="s">
        <v>119</v>
      </c>
      <c r="C73" s="18">
        <v>2791500</v>
      </c>
      <c r="D73" s="18">
        <v>1070575.5</v>
      </c>
      <c r="E73" s="12">
        <f t="shared" si="1"/>
        <v>0.3835126276195594</v>
      </c>
    </row>
    <row r="74" spans="1:5" ht="30" x14ac:dyDescent="0.25">
      <c r="A74" s="16" t="s">
        <v>122</v>
      </c>
      <c r="B74" s="17" t="s">
        <v>121</v>
      </c>
      <c r="C74" s="18">
        <v>64404000</v>
      </c>
      <c r="D74" s="18">
        <v>41033121.859999999</v>
      </c>
      <c r="E74" s="12">
        <f t="shared" si="1"/>
        <v>0.63712070461462023</v>
      </c>
    </row>
    <row r="75" spans="1:5" ht="30" x14ac:dyDescent="0.25">
      <c r="A75" s="16" t="s">
        <v>124</v>
      </c>
      <c r="B75" s="17" t="s">
        <v>123</v>
      </c>
      <c r="C75" s="18">
        <v>64404000</v>
      </c>
      <c r="D75" s="18">
        <v>41033121.859999999</v>
      </c>
      <c r="E75" s="12">
        <f t="shared" si="1"/>
        <v>0.63712070461462023</v>
      </c>
    </row>
    <row r="76" spans="1:5" ht="45" x14ac:dyDescent="0.25">
      <c r="A76" s="16" t="s">
        <v>126</v>
      </c>
      <c r="B76" s="17" t="s">
        <v>125</v>
      </c>
      <c r="C76" s="18">
        <v>0</v>
      </c>
      <c r="D76" s="18">
        <v>97630.76</v>
      </c>
      <c r="E76" s="12">
        <v>0</v>
      </c>
    </row>
    <row r="77" spans="1:5" ht="60" x14ac:dyDescent="0.25">
      <c r="A77" s="16" t="s">
        <v>128</v>
      </c>
      <c r="B77" s="17" t="s">
        <v>127</v>
      </c>
      <c r="C77" s="18">
        <v>0</v>
      </c>
      <c r="D77" s="18">
        <v>97630.76</v>
      </c>
      <c r="E77" s="12">
        <v>0</v>
      </c>
    </row>
    <row r="78" spans="1:5" ht="30" x14ac:dyDescent="0.25">
      <c r="A78" s="16" t="s">
        <v>130</v>
      </c>
      <c r="B78" s="17" t="s">
        <v>129</v>
      </c>
      <c r="C78" s="18">
        <v>262300</v>
      </c>
      <c r="D78" s="18">
        <v>205657.68</v>
      </c>
      <c r="E78" s="12">
        <f t="shared" si="1"/>
        <v>0.78405520396492567</v>
      </c>
    </row>
    <row r="79" spans="1:5" ht="30" x14ac:dyDescent="0.25">
      <c r="A79" s="16" t="s">
        <v>132</v>
      </c>
      <c r="B79" s="17" t="s">
        <v>131</v>
      </c>
      <c r="C79" s="18">
        <v>0</v>
      </c>
      <c r="D79" s="18">
        <v>8968.68</v>
      </c>
      <c r="E79" s="12">
        <v>0</v>
      </c>
    </row>
    <row r="80" spans="1:5" ht="75" x14ac:dyDescent="0.25">
      <c r="A80" s="16" t="s">
        <v>134</v>
      </c>
      <c r="B80" s="17" t="s">
        <v>133</v>
      </c>
      <c r="C80" s="18">
        <v>0</v>
      </c>
      <c r="D80" s="18">
        <v>8968.68</v>
      </c>
      <c r="E80" s="12">
        <v>0</v>
      </c>
    </row>
    <row r="81" spans="1:5" ht="30" x14ac:dyDescent="0.25">
      <c r="A81" s="16" t="s">
        <v>136</v>
      </c>
      <c r="B81" s="17" t="s">
        <v>135</v>
      </c>
      <c r="C81" s="18">
        <v>262300</v>
      </c>
      <c r="D81" s="18">
        <v>196689</v>
      </c>
      <c r="E81" s="12">
        <f t="shared" si="1"/>
        <v>0.7498627525733893</v>
      </c>
    </row>
    <row r="82" spans="1:5" ht="75" x14ac:dyDescent="0.25">
      <c r="A82" s="16" t="s">
        <v>138</v>
      </c>
      <c r="B82" s="17" t="s">
        <v>137</v>
      </c>
      <c r="C82" s="18">
        <v>262300</v>
      </c>
      <c r="D82" s="18">
        <v>196689</v>
      </c>
      <c r="E82" s="12">
        <f t="shared" si="1"/>
        <v>0.7498627525733893</v>
      </c>
    </row>
    <row r="83" spans="1:5" x14ac:dyDescent="0.25">
      <c r="A83" s="16" t="s">
        <v>140</v>
      </c>
      <c r="B83" s="17" t="s">
        <v>139</v>
      </c>
      <c r="C83" s="18">
        <v>4887000</v>
      </c>
      <c r="D83" s="18">
        <v>5492551.2400000002</v>
      </c>
      <c r="E83" s="12">
        <f t="shared" si="1"/>
        <v>1.1239106281972582</v>
      </c>
    </row>
    <row r="84" spans="1:5" ht="45" x14ac:dyDescent="0.25">
      <c r="A84" s="16" t="s">
        <v>142</v>
      </c>
      <c r="B84" s="17" t="s">
        <v>141</v>
      </c>
      <c r="C84" s="18">
        <v>4887000</v>
      </c>
      <c r="D84" s="18">
        <v>5492551.2400000002</v>
      </c>
      <c r="E84" s="12">
        <f t="shared" si="1"/>
        <v>1.1239106281972582</v>
      </c>
    </row>
    <row r="85" spans="1:5" ht="45" x14ac:dyDescent="0.25">
      <c r="A85" s="16" t="s">
        <v>144</v>
      </c>
      <c r="B85" s="17" t="s">
        <v>143</v>
      </c>
      <c r="C85" s="18">
        <v>4887000</v>
      </c>
      <c r="D85" s="18">
        <v>5492551.2400000002</v>
      </c>
      <c r="E85" s="12">
        <f t="shared" si="1"/>
        <v>1.1239106281972582</v>
      </c>
    </row>
    <row r="86" spans="1:5" ht="60" x14ac:dyDescent="0.25">
      <c r="A86" s="16" t="s">
        <v>146</v>
      </c>
      <c r="B86" s="17" t="s">
        <v>145</v>
      </c>
      <c r="C86" s="18">
        <v>22530500</v>
      </c>
      <c r="D86" s="18">
        <v>15175015.029999999</v>
      </c>
      <c r="E86" s="12">
        <f t="shared" si="1"/>
        <v>0.67353210226137894</v>
      </c>
    </row>
    <row r="87" spans="1:5" ht="60" x14ac:dyDescent="0.25">
      <c r="A87" s="16" t="s">
        <v>148</v>
      </c>
      <c r="B87" s="17" t="s">
        <v>147</v>
      </c>
      <c r="C87" s="18">
        <v>22530500</v>
      </c>
      <c r="D87" s="18">
        <v>15175015.029999999</v>
      </c>
      <c r="E87" s="12">
        <f t="shared" si="1"/>
        <v>0.67353210226137894</v>
      </c>
    </row>
    <row r="88" spans="1:5" ht="60" x14ac:dyDescent="0.25">
      <c r="A88" s="16" t="s">
        <v>150</v>
      </c>
      <c r="B88" s="17" t="s">
        <v>149</v>
      </c>
      <c r="C88" s="18">
        <v>22530500</v>
      </c>
      <c r="D88" s="18">
        <v>15175015.029999999</v>
      </c>
      <c r="E88" s="12">
        <f t="shared" si="1"/>
        <v>0.67353210226137894</v>
      </c>
    </row>
    <row r="89" spans="1:5" x14ac:dyDescent="0.25">
      <c r="A89" s="13" t="s">
        <v>152</v>
      </c>
      <c r="B89" s="14" t="s">
        <v>151</v>
      </c>
      <c r="C89" s="15">
        <v>14354000</v>
      </c>
      <c r="D89" s="15">
        <v>8485931.8100000005</v>
      </c>
      <c r="E89" s="23">
        <f t="shared" ref="E89:E128" si="2">D89/C89</f>
        <v>0.59118934164692771</v>
      </c>
    </row>
    <row r="90" spans="1:5" x14ac:dyDescent="0.25">
      <c r="A90" s="16" t="s">
        <v>154</v>
      </c>
      <c r="B90" s="17" t="s">
        <v>153</v>
      </c>
      <c r="C90" s="18">
        <v>14354000</v>
      </c>
      <c r="D90" s="18">
        <v>8485931.8100000005</v>
      </c>
      <c r="E90" s="12">
        <f t="shared" si="2"/>
        <v>0.59118934164692771</v>
      </c>
    </row>
    <row r="91" spans="1:5" ht="30" x14ac:dyDescent="0.25">
      <c r="A91" s="16" t="s">
        <v>155</v>
      </c>
      <c r="B91" s="17" t="s">
        <v>461</v>
      </c>
      <c r="C91" s="18">
        <v>2348000</v>
      </c>
      <c r="D91" s="18">
        <v>1519270.06</v>
      </c>
      <c r="E91" s="12">
        <f t="shared" si="2"/>
        <v>0.64704857751277689</v>
      </c>
    </row>
    <row r="92" spans="1:5" x14ac:dyDescent="0.25">
      <c r="A92" s="16" t="s">
        <v>157</v>
      </c>
      <c r="B92" s="17" t="s">
        <v>156</v>
      </c>
      <c r="C92" s="18">
        <v>850000</v>
      </c>
      <c r="D92" s="18">
        <v>1191310.25</v>
      </c>
      <c r="E92" s="12">
        <f t="shared" si="2"/>
        <v>1.4015414705882352</v>
      </c>
    </row>
    <row r="93" spans="1:5" x14ac:dyDescent="0.25">
      <c r="A93" s="16" t="s">
        <v>159</v>
      </c>
      <c r="B93" s="17" t="s">
        <v>158</v>
      </c>
      <c r="C93" s="18">
        <v>11156000</v>
      </c>
      <c r="D93" s="18">
        <v>5770364.6799999997</v>
      </c>
      <c r="E93" s="12">
        <f t="shared" si="2"/>
        <v>0.5172431588382933</v>
      </c>
    </row>
    <row r="94" spans="1:5" x14ac:dyDescent="0.25">
      <c r="A94" s="16" t="s">
        <v>161</v>
      </c>
      <c r="B94" s="17" t="s">
        <v>160</v>
      </c>
      <c r="C94" s="18">
        <v>7820000</v>
      </c>
      <c r="D94" s="18">
        <v>2595399.0099999998</v>
      </c>
      <c r="E94" s="12">
        <f t="shared" si="2"/>
        <v>0.3318924565217391</v>
      </c>
    </row>
    <row r="95" spans="1:5" x14ac:dyDescent="0.25">
      <c r="A95" s="16" t="s">
        <v>163</v>
      </c>
      <c r="B95" s="17" t="s">
        <v>162</v>
      </c>
      <c r="C95" s="18">
        <v>3336000</v>
      </c>
      <c r="D95" s="18">
        <v>3174965.67</v>
      </c>
      <c r="E95" s="12">
        <f t="shared" si="2"/>
        <v>0.95172831834532368</v>
      </c>
    </row>
    <row r="96" spans="1:5" ht="30" x14ac:dyDescent="0.25">
      <c r="A96" s="16" t="s">
        <v>165</v>
      </c>
      <c r="B96" s="17" t="s">
        <v>164</v>
      </c>
      <c r="C96" s="18">
        <v>0</v>
      </c>
      <c r="D96" s="18">
        <v>5986.82</v>
      </c>
      <c r="E96" s="12">
        <v>0</v>
      </c>
    </row>
    <row r="97" spans="1:5" ht="30" x14ac:dyDescent="0.25">
      <c r="A97" s="13" t="s">
        <v>167</v>
      </c>
      <c r="B97" s="14" t="s">
        <v>166</v>
      </c>
      <c r="C97" s="15">
        <v>53723500</v>
      </c>
      <c r="D97" s="15">
        <v>8231575.7800000003</v>
      </c>
      <c r="E97" s="23">
        <f t="shared" si="2"/>
        <v>0.1532211374910421</v>
      </c>
    </row>
    <row r="98" spans="1:5" x14ac:dyDescent="0.25">
      <c r="A98" s="16" t="s">
        <v>286</v>
      </c>
      <c r="B98" s="17" t="s">
        <v>287</v>
      </c>
      <c r="C98" s="18">
        <v>515000</v>
      </c>
      <c r="D98" s="18">
        <v>389000</v>
      </c>
      <c r="E98" s="12">
        <f t="shared" si="2"/>
        <v>0.75533980582524274</v>
      </c>
    </row>
    <row r="99" spans="1:5" ht="30" x14ac:dyDescent="0.25">
      <c r="A99" s="16" t="s">
        <v>290</v>
      </c>
      <c r="B99" s="17" t="s">
        <v>291</v>
      </c>
      <c r="C99" s="18">
        <v>515000</v>
      </c>
      <c r="D99" s="18">
        <v>389000</v>
      </c>
      <c r="E99" s="12">
        <f t="shared" si="2"/>
        <v>0.75533980582524274</v>
      </c>
    </row>
    <row r="100" spans="1:5" ht="45" x14ac:dyDescent="0.25">
      <c r="A100" s="16" t="s">
        <v>292</v>
      </c>
      <c r="B100" s="17" t="s">
        <v>293</v>
      </c>
      <c r="C100" s="18">
        <v>515000</v>
      </c>
      <c r="D100" s="18">
        <v>389000</v>
      </c>
      <c r="E100" s="12">
        <f t="shared" si="2"/>
        <v>0.75533980582524274</v>
      </c>
    </row>
    <row r="101" spans="1:5" x14ac:dyDescent="0.25">
      <c r="A101" s="16" t="s">
        <v>169</v>
      </c>
      <c r="B101" s="17" t="s">
        <v>168</v>
      </c>
      <c r="C101" s="18">
        <v>53208500</v>
      </c>
      <c r="D101" s="18">
        <v>7842572.7800000003</v>
      </c>
      <c r="E101" s="12">
        <f t="shared" si="2"/>
        <v>0.14739323190843567</v>
      </c>
    </row>
    <row r="102" spans="1:5" ht="30" x14ac:dyDescent="0.25">
      <c r="A102" s="16" t="s">
        <v>294</v>
      </c>
      <c r="B102" s="17" t="s">
        <v>295</v>
      </c>
      <c r="C102" s="18">
        <v>450600</v>
      </c>
      <c r="D102" s="18">
        <v>326677.64</v>
      </c>
      <c r="E102" s="12">
        <f t="shared" si="2"/>
        <v>0.72498366622281407</v>
      </c>
    </row>
    <row r="103" spans="1:5" ht="30" x14ac:dyDescent="0.25">
      <c r="A103" s="16" t="s">
        <v>296</v>
      </c>
      <c r="B103" s="17" t="s">
        <v>297</v>
      </c>
      <c r="C103" s="18">
        <v>450600</v>
      </c>
      <c r="D103" s="18">
        <v>326677.64</v>
      </c>
      <c r="E103" s="12">
        <f t="shared" si="2"/>
        <v>0.72498366622281407</v>
      </c>
    </row>
    <row r="104" spans="1:5" x14ac:dyDescent="0.25">
      <c r="A104" s="16" t="s">
        <v>171</v>
      </c>
      <c r="B104" s="17" t="s">
        <v>170</v>
      </c>
      <c r="C104" s="18">
        <v>52757900</v>
      </c>
      <c r="D104" s="18">
        <v>7515895.1399999997</v>
      </c>
      <c r="E104" s="12">
        <f t="shared" si="2"/>
        <v>0.14246008919991129</v>
      </c>
    </row>
    <row r="105" spans="1:5" x14ac:dyDescent="0.25">
      <c r="A105" s="16" t="s">
        <v>173</v>
      </c>
      <c r="B105" s="17" t="s">
        <v>172</v>
      </c>
      <c r="C105" s="18">
        <v>52757900</v>
      </c>
      <c r="D105" s="18">
        <v>7515895.1399999997</v>
      </c>
      <c r="E105" s="12">
        <f t="shared" si="2"/>
        <v>0.14246008919991129</v>
      </c>
    </row>
    <row r="106" spans="1:5" ht="30" x14ac:dyDescent="0.25">
      <c r="A106" s="13" t="s">
        <v>175</v>
      </c>
      <c r="B106" s="14" t="s">
        <v>174</v>
      </c>
      <c r="C106" s="15">
        <v>36712500</v>
      </c>
      <c r="D106" s="15">
        <v>41936880.469999999</v>
      </c>
      <c r="E106" s="23">
        <f t="shared" si="2"/>
        <v>1.1423052221995234</v>
      </c>
    </row>
    <row r="107" spans="1:5" ht="60" x14ac:dyDescent="0.25">
      <c r="A107" s="16" t="s">
        <v>177</v>
      </c>
      <c r="B107" s="17" t="s">
        <v>176</v>
      </c>
      <c r="C107" s="18">
        <v>15845800</v>
      </c>
      <c r="D107" s="18">
        <v>22084606.550000001</v>
      </c>
      <c r="E107" s="12">
        <f t="shared" si="2"/>
        <v>1.3937198847644172</v>
      </c>
    </row>
    <row r="108" spans="1:5" ht="75" x14ac:dyDescent="0.25">
      <c r="A108" s="16" t="s">
        <v>179</v>
      </c>
      <c r="B108" s="17" t="s">
        <v>178</v>
      </c>
      <c r="C108" s="18">
        <v>15845800</v>
      </c>
      <c r="D108" s="18">
        <v>22084606.550000001</v>
      </c>
      <c r="E108" s="12">
        <f t="shared" si="2"/>
        <v>1.3937198847644172</v>
      </c>
    </row>
    <row r="109" spans="1:5" ht="60" x14ac:dyDescent="0.25">
      <c r="A109" s="16" t="s">
        <v>181</v>
      </c>
      <c r="B109" s="17" t="s">
        <v>180</v>
      </c>
      <c r="C109" s="18">
        <v>15845800</v>
      </c>
      <c r="D109" s="18">
        <v>22084606.550000001</v>
      </c>
      <c r="E109" s="12">
        <f t="shared" si="2"/>
        <v>1.3937198847644172</v>
      </c>
    </row>
    <row r="110" spans="1:5" ht="30" x14ac:dyDescent="0.25">
      <c r="A110" s="16" t="s">
        <v>183</v>
      </c>
      <c r="B110" s="17" t="s">
        <v>182</v>
      </c>
      <c r="C110" s="18">
        <v>20866700</v>
      </c>
      <c r="D110" s="18">
        <v>18469458.48</v>
      </c>
      <c r="E110" s="12">
        <f t="shared" si="2"/>
        <v>0.88511640460638241</v>
      </c>
    </row>
    <row r="111" spans="1:5" ht="30" x14ac:dyDescent="0.25">
      <c r="A111" s="16" t="s">
        <v>185</v>
      </c>
      <c r="B111" s="17" t="s">
        <v>184</v>
      </c>
      <c r="C111" s="18">
        <v>20251400</v>
      </c>
      <c r="D111" s="18">
        <v>17760737.07</v>
      </c>
      <c r="E111" s="12">
        <f t="shared" si="2"/>
        <v>0.87701280257167402</v>
      </c>
    </row>
    <row r="112" spans="1:5" ht="30" x14ac:dyDescent="0.25">
      <c r="A112" s="16" t="s">
        <v>187</v>
      </c>
      <c r="B112" s="17" t="s">
        <v>186</v>
      </c>
      <c r="C112" s="18">
        <v>20251400</v>
      </c>
      <c r="D112" s="18">
        <v>17760737.07</v>
      </c>
      <c r="E112" s="12">
        <f t="shared" si="2"/>
        <v>0.87701280257167402</v>
      </c>
    </row>
    <row r="113" spans="1:5" ht="45" x14ac:dyDescent="0.25">
      <c r="A113" s="16" t="s">
        <v>189</v>
      </c>
      <c r="B113" s="17" t="s">
        <v>188</v>
      </c>
      <c r="C113" s="18">
        <v>615300</v>
      </c>
      <c r="D113" s="18">
        <v>708721.41</v>
      </c>
      <c r="E113" s="12">
        <f t="shared" si="2"/>
        <v>1.1518306679668455</v>
      </c>
    </row>
    <row r="114" spans="1:5" ht="45" x14ac:dyDescent="0.25">
      <c r="A114" s="16" t="s">
        <v>191</v>
      </c>
      <c r="B114" s="17" t="s">
        <v>190</v>
      </c>
      <c r="C114" s="18">
        <v>615300</v>
      </c>
      <c r="D114" s="18">
        <v>708721.41</v>
      </c>
      <c r="E114" s="12">
        <f t="shared" si="2"/>
        <v>1.1518306679668455</v>
      </c>
    </row>
    <row r="115" spans="1:5" ht="60" x14ac:dyDescent="0.25">
      <c r="A115" s="16" t="s">
        <v>193</v>
      </c>
      <c r="B115" s="17" t="s">
        <v>192</v>
      </c>
      <c r="C115" s="18">
        <v>0</v>
      </c>
      <c r="D115" s="18">
        <v>1382815.44</v>
      </c>
      <c r="E115" s="12">
        <v>0</v>
      </c>
    </row>
    <row r="116" spans="1:5" ht="60" x14ac:dyDescent="0.25">
      <c r="A116" s="16" t="s">
        <v>195</v>
      </c>
      <c r="B116" s="17" t="s">
        <v>194</v>
      </c>
      <c r="C116" s="18">
        <v>0</v>
      </c>
      <c r="D116" s="18">
        <v>1382815.44</v>
      </c>
      <c r="E116" s="12">
        <v>0</v>
      </c>
    </row>
    <row r="117" spans="1:5" ht="60" x14ac:dyDescent="0.25">
      <c r="A117" s="16" t="s">
        <v>197</v>
      </c>
      <c r="B117" s="17" t="s">
        <v>196</v>
      </c>
      <c r="C117" s="18">
        <v>0</v>
      </c>
      <c r="D117" s="18">
        <v>1382815.44</v>
      </c>
      <c r="E117" s="12">
        <v>0</v>
      </c>
    </row>
    <row r="118" spans="1:5" x14ac:dyDescent="0.25">
      <c r="A118" s="13" t="s">
        <v>199</v>
      </c>
      <c r="B118" s="14" t="s">
        <v>198</v>
      </c>
      <c r="C118" s="15">
        <v>26335000</v>
      </c>
      <c r="D118" s="15">
        <v>25466161.190000001</v>
      </c>
      <c r="E118" s="23">
        <f t="shared" si="2"/>
        <v>0.96700820922726416</v>
      </c>
    </row>
    <row r="119" spans="1:5" ht="30" x14ac:dyDescent="0.25">
      <c r="A119" s="16" t="s">
        <v>201</v>
      </c>
      <c r="B119" s="17" t="s">
        <v>200</v>
      </c>
      <c r="C119" s="18">
        <v>26335000</v>
      </c>
      <c r="D119" s="18">
        <v>25466161.190000001</v>
      </c>
      <c r="E119" s="12">
        <f t="shared" si="2"/>
        <v>0.96700820922726416</v>
      </c>
    </row>
    <row r="120" spans="1:5" ht="30" x14ac:dyDescent="0.25">
      <c r="A120" s="16" t="s">
        <v>203</v>
      </c>
      <c r="B120" s="17" t="s">
        <v>202</v>
      </c>
      <c r="C120" s="18">
        <v>26335000</v>
      </c>
      <c r="D120" s="18">
        <v>25466161.190000001</v>
      </c>
      <c r="E120" s="12">
        <f t="shared" si="2"/>
        <v>0.96700820922726416</v>
      </c>
    </row>
    <row r="121" spans="1:5" x14ac:dyDescent="0.25">
      <c r="A121" s="13" t="s">
        <v>205</v>
      </c>
      <c r="B121" s="14" t="s">
        <v>204</v>
      </c>
      <c r="C121" s="15">
        <v>25462000</v>
      </c>
      <c r="D121" s="15">
        <v>27492828.02</v>
      </c>
      <c r="E121" s="23">
        <f t="shared" si="2"/>
        <v>1.079759171314115</v>
      </c>
    </row>
    <row r="122" spans="1:5" ht="30" x14ac:dyDescent="0.25">
      <c r="A122" s="16" t="s">
        <v>298</v>
      </c>
      <c r="B122" s="17" t="s">
        <v>299</v>
      </c>
      <c r="C122" s="18">
        <v>8188200</v>
      </c>
      <c r="D122" s="18">
        <v>5184163.0999999996</v>
      </c>
      <c r="E122" s="12">
        <f t="shared" si="2"/>
        <v>0.63312609608949455</v>
      </c>
    </row>
    <row r="123" spans="1:5" ht="45" x14ac:dyDescent="0.25">
      <c r="A123" s="16" t="s">
        <v>300</v>
      </c>
      <c r="B123" s="17" t="s">
        <v>301</v>
      </c>
      <c r="C123" s="18">
        <v>300000</v>
      </c>
      <c r="D123" s="18">
        <v>146200</v>
      </c>
      <c r="E123" s="12">
        <f t="shared" si="2"/>
        <v>0.48733333333333334</v>
      </c>
    </row>
    <row r="124" spans="1:5" ht="60" x14ac:dyDescent="0.25">
      <c r="A124" s="16" t="s">
        <v>302</v>
      </c>
      <c r="B124" s="17" t="s">
        <v>303</v>
      </c>
      <c r="C124" s="18">
        <v>300000</v>
      </c>
      <c r="D124" s="18">
        <v>146200</v>
      </c>
      <c r="E124" s="12">
        <f t="shared" si="2"/>
        <v>0.48733333333333334</v>
      </c>
    </row>
    <row r="125" spans="1:5" ht="60" x14ac:dyDescent="0.25">
      <c r="A125" s="16" t="s">
        <v>304</v>
      </c>
      <c r="B125" s="17" t="s">
        <v>305</v>
      </c>
      <c r="C125" s="18">
        <v>500000</v>
      </c>
      <c r="D125" s="18">
        <v>528644.81999999995</v>
      </c>
      <c r="E125" s="12">
        <f t="shared" si="2"/>
        <v>1.0572896399999998</v>
      </c>
    </row>
    <row r="126" spans="1:5" ht="75" x14ac:dyDescent="0.25">
      <c r="A126" s="16" t="s">
        <v>306</v>
      </c>
      <c r="B126" s="17" t="s">
        <v>307</v>
      </c>
      <c r="C126" s="18">
        <v>500000</v>
      </c>
      <c r="D126" s="18">
        <v>528644.81999999995</v>
      </c>
      <c r="E126" s="12">
        <f t="shared" si="2"/>
        <v>1.0572896399999998</v>
      </c>
    </row>
    <row r="127" spans="1:5" ht="45" x14ac:dyDescent="0.25">
      <c r="A127" s="16" t="s">
        <v>308</v>
      </c>
      <c r="B127" s="17" t="s">
        <v>309</v>
      </c>
      <c r="C127" s="18">
        <v>450000</v>
      </c>
      <c r="D127" s="18">
        <v>268897.74</v>
      </c>
      <c r="E127" s="12">
        <f t="shared" si="2"/>
        <v>0.5975505333333333</v>
      </c>
    </row>
    <row r="128" spans="1:5" ht="60" x14ac:dyDescent="0.25">
      <c r="A128" s="16" t="s">
        <v>310</v>
      </c>
      <c r="B128" s="17" t="s">
        <v>311</v>
      </c>
      <c r="C128" s="18">
        <v>450000</v>
      </c>
      <c r="D128" s="18">
        <v>253897.74</v>
      </c>
      <c r="E128" s="12">
        <f t="shared" si="2"/>
        <v>0.56421719999999997</v>
      </c>
    </row>
    <row r="129" spans="1:5" ht="60" x14ac:dyDescent="0.25">
      <c r="A129" s="16" t="s">
        <v>312</v>
      </c>
      <c r="B129" s="17" t="s">
        <v>313</v>
      </c>
      <c r="C129" s="18">
        <v>0</v>
      </c>
      <c r="D129" s="18">
        <v>15000</v>
      </c>
      <c r="E129" s="12">
        <v>0</v>
      </c>
    </row>
    <row r="130" spans="1:5" ht="45" x14ac:dyDescent="0.25">
      <c r="A130" s="16" t="s">
        <v>314</v>
      </c>
      <c r="B130" s="17" t="s">
        <v>315</v>
      </c>
      <c r="C130" s="18">
        <v>0</v>
      </c>
      <c r="D130" s="18">
        <v>45410</v>
      </c>
      <c r="E130" s="12">
        <v>0</v>
      </c>
    </row>
    <row r="131" spans="1:5" ht="66" customHeight="1" x14ac:dyDescent="0.25">
      <c r="A131" s="16" t="s">
        <v>483</v>
      </c>
      <c r="B131" s="17" t="s">
        <v>484</v>
      </c>
      <c r="C131" s="18">
        <v>0</v>
      </c>
      <c r="D131" s="18">
        <v>4000</v>
      </c>
      <c r="E131" s="12">
        <v>0</v>
      </c>
    </row>
    <row r="132" spans="1:5" ht="60" x14ac:dyDescent="0.25">
      <c r="A132" s="16" t="s">
        <v>316</v>
      </c>
      <c r="B132" s="17" t="s">
        <v>317</v>
      </c>
      <c r="C132" s="18">
        <v>0</v>
      </c>
      <c r="D132" s="18">
        <v>41410</v>
      </c>
      <c r="E132" s="12">
        <v>0</v>
      </c>
    </row>
    <row r="133" spans="1:5" ht="45" x14ac:dyDescent="0.25">
      <c r="A133" s="16" t="s">
        <v>459</v>
      </c>
      <c r="B133" s="17" t="s">
        <v>460</v>
      </c>
      <c r="C133" s="18">
        <v>0</v>
      </c>
      <c r="D133" s="18">
        <v>14000</v>
      </c>
      <c r="E133" s="12">
        <v>0</v>
      </c>
    </row>
    <row r="134" spans="1:5" ht="60" x14ac:dyDescent="0.25">
      <c r="A134" s="16" t="s">
        <v>457</v>
      </c>
      <c r="B134" s="17" t="s">
        <v>458</v>
      </c>
      <c r="C134" s="18">
        <v>0</v>
      </c>
      <c r="D134" s="18">
        <v>14000</v>
      </c>
      <c r="E134" s="12">
        <v>0</v>
      </c>
    </row>
    <row r="135" spans="1:5" ht="45" x14ac:dyDescent="0.25">
      <c r="A135" s="16" t="s">
        <v>318</v>
      </c>
      <c r="B135" s="17" t="s">
        <v>319</v>
      </c>
      <c r="C135" s="18">
        <v>100000</v>
      </c>
      <c r="D135" s="18">
        <v>0</v>
      </c>
      <c r="E135" s="12">
        <v>0</v>
      </c>
    </row>
    <row r="136" spans="1:5" ht="75" x14ac:dyDescent="0.25">
      <c r="A136" s="16" t="s">
        <v>320</v>
      </c>
      <c r="B136" s="17" t="s">
        <v>321</v>
      </c>
      <c r="C136" s="18">
        <v>100000</v>
      </c>
      <c r="D136" s="18">
        <v>0</v>
      </c>
      <c r="E136" s="12">
        <v>0</v>
      </c>
    </row>
    <row r="137" spans="1:5" ht="45" x14ac:dyDescent="0.25">
      <c r="A137" s="16" t="s">
        <v>322</v>
      </c>
      <c r="B137" s="17" t="s">
        <v>323</v>
      </c>
      <c r="C137" s="18">
        <v>0</v>
      </c>
      <c r="D137" s="18">
        <v>111500</v>
      </c>
      <c r="E137" s="12">
        <v>0</v>
      </c>
    </row>
    <row r="138" spans="1:5" ht="60" x14ac:dyDescent="0.25">
      <c r="A138" s="16" t="s">
        <v>324</v>
      </c>
      <c r="B138" s="17" t="s">
        <v>325</v>
      </c>
      <c r="C138" s="18">
        <v>0</v>
      </c>
      <c r="D138" s="18">
        <v>111500</v>
      </c>
      <c r="E138" s="12">
        <v>0</v>
      </c>
    </row>
    <row r="139" spans="1:5" ht="60" x14ac:dyDescent="0.25">
      <c r="A139" s="16" t="s">
        <v>326</v>
      </c>
      <c r="B139" s="17" t="s">
        <v>327</v>
      </c>
      <c r="C139" s="18">
        <v>1000000</v>
      </c>
      <c r="D139" s="18">
        <v>560634.31000000006</v>
      </c>
      <c r="E139" s="12">
        <v>0</v>
      </c>
    </row>
    <row r="140" spans="1:5" ht="75" x14ac:dyDescent="0.25">
      <c r="A140" s="16" t="s">
        <v>328</v>
      </c>
      <c r="B140" s="17" t="s">
        <v>329</v>
      </c>
      <c r="C140" s="18">
        <v>1000000</v>
      </c>
      <c r="D140" s="18">
        <v>560634.31000000006</v>
      </c>
      <c r="E140" s="12">
        <v>0</v>
      </c>
    </row>
    <row r="141" spans="1:5" ht="60" x14ac:dyDescent="0.25">
      <c r="A141" s="16" t="s">
        <v>330</v>
      </c>
      <c r="B141" s="17" t="s">
        <v>331</v>
      </c>
      <c r="C141" s="18">
        <v>200000</v>
      </c>
      <c r="D141" s="18">
        <v>300621.99</v>
      </c>
      <c r="E141" s="12">
        <f t="shared" ref="E141:E204" si="3">D141/C141</f>
        <v>1.50310995</v>
      </c>
    </row>
    <row r="142" spans="1:5" ht="90" x14ac:dyDescent="0.25">
      <c r="A142" s="16" t="s">
        <v>332</v>
      </c>
      <c r="B142" s="17" t="s">
        <v>333</v>
      </c>
      <c r="C142" s="18">
        <v>200000</v>
      </c>
      <c r="D142" s="18">
        <v>200621.99</v>
      </c>
      <c r="E142" s="12">
        <f t="shared" si="3"/>
        <v>1.00310995</v>
      </c>
    </row>
    <row r="143" spans="1:5" ht="90" x14ac:dyDescent="0.25">
      <c r="A143" s="16" t="s">
        <v>334</v>
      </c>
      <c r="B143" s="17" t="s">
        <v>335</v>
      </c>
      <c r="C143" s="18">
        <v>0</v>
      </c>
      <c r="D143" s="18">
        <v>100000</v>
      </c>
      <c r="E143" s="12">
        <v>0</v>
      </c>
    </row>
    <row r="144" spans="1:5" ht="45" x14ac:dyDescent="0.25">
      <c r="A144" s="16" t="s">
        <v>336</v>
      </c>
      <c r="B144" s="17" t="s">
        <v>337</v>
      </c>
      <c r="C144" s="18">
        <v>100000</v>
      </c>
      <c r="D144" s="18">
        <v>19765.349999999999</v>
      </c>
      <c r="E144" s="12">
        <f t="shared" si="3"/>
        <v>0.19765349999999998</v>
      </c>
    </row>
    <row r="145" spans="1:6" ht="60" x14ac:dyDescent="0.25">
      <c r="A145" s="16" t="s">
        <v>338</v>
      </c>
      <c r="B145" s="17" t="s">
        <v>339</v>
      </c>
      <c r="C145" s="18">
        <v>100000</v>
      </c>
      <c r="D145" s="18">
        <v>19765.349999999999</v>
      </c>
      <c r="E145" s="12">
        <f t="shared" si="3"/>
        <v>0.19765349999999998</v>
      </c>
    </row>
    <row r="146" spans="1:6" ht="75" x14ac:dyDescent="0.25">
      <c r="A146" s="16" t="s">
        <v>455</v>
      </c>
      <c r="B146" s="17" t="s">
        <v>456</v>
      </c>
      <c r="C146" s="18">
        <v>0</v>
      </c>
      <c r="D146" s="18">
        <v>130721.47</v>
      </c>
      <c r="E146" s="12">
        <v>0</v>
      </c>
    </row>
    <row r="147" spans="1:6" ht="90" x14ac:dyDescent="0.25">
      <c r="A147" s="16" t="s">
        <v>453</v>
      </c>
      <c r="B147" s="17" t="s">
        <v>454</v>
      </c>
      <c r="C147" s="18">
        <v>0</v>
      </c>
      <c r="D147" s="18">
        <v>13721.47</v>
      </c>
      <c r="E147" s="12">
        <v>0</v>
      </c>
    </row>
    <row r="148" spans="1:6" ht="45" x14ac:dyDescent="0.25">
      <c r="A148" s="16" t="s">
        <v>340</v>
      </c>
      <c r="B148" s="17" t="s">
        <v>341</v>
      </c>
      <c r="C148" s="18">
        <v>2400000</v>
      </c>
      <c r="D148" s="18">
        <v>1149056.8799999999</v>
      </c>
      <c r="E148" s="12">
        <f t="shared" si="3"/>
        <v>0.47877369999999997</v>
      </c>
    </row>
    <row r="149" spans="1:6" ht="60" x14ac:dyDescent="0.25">
      <c r="A149" s="16" t="s">
        <v>342</v>
      </c>
      <c r="B149" s="17" t="s">
        <v>343</v>
      </c>
      <c r="C149" s="18">
        <v>2400000</v>
      </c>
      <c r="D149" s="18">
        <v>1147556.8799999999</v>
      </c>
      <c r="E149" s="12">
        <f t="shared" si="3"/>
        <v>0.47814869999999993</v>
      </c>
    </row>
    <row r="150" spans="1:6" ht="60" x14ac:dyDescent="0.25">
      <c r="A150" s="16" t="s">
        <v>344</v>
      </c>
      <c r="B150" s="17" t="s">
        <v>345</v>
      </c>
      <c r="C150" s="18">
        <v>0</v>
      </c>
      <c r="D150" s="18">
        <v>1500</v>
      </c>
      <c r="E150" s="12">
        <v>0</v>
      </c>
    </row>
    <row r="151" spans="1:6" ht="60" x14ac:dyDescent="0.25">
      <c r="A151" s="16" t="s">
        <v>346</v>
      </c>
      <c r="B151" s="17" t="s">
        <v>347</v>
      </c>
      <c r="C151" s="18">
        <v>3138200</v>
      </c>
      <c r="D151" s="18">
        <v>1908710.54</v>
      </c>
      <c r="E151" s="12">
        <f t="shared" si="3"/>
        <v>0.60821825887451408</v>
      </c>
    </row>
    <row r="152" spans="1:6" ht="75" x14ac:dyDescent="0.25">
      <c r="A152" s="16" t="s">
        <v>348</v>
      </c>
      <c r="B152" s="17" t="s">
        <v>349</v>
      </c>
      <c r="C152" s="18">
        <v>3138200</v>
      </c>
      <c r="D152" s="18">
        <v>1908710.54</v>
      </c>
      <c r="E152" s="12">
        <f t="shared" si="3"/>
        <v>0.60821825887451408</v>
      </c>
    </row>
    <row r="153" spans="1:6" ht="90" x14ac:dyDescent="0.25">
      <c r="A153" s="16" t="s">
        <v>451</v>
      </c>
      <c r="B153" s="17" t="s">
        <v>452</v>
      </c>
      <c r="C153" s="18">
        <v>0</v>
      </c>
      <c r="D153" s="18">
        <v>706619.11</v>
      </c>
      <c r="E153" s="12">
        <v>0</v>
      </c>
    </row>
    <row r="154" spans="1:6" ht="105" x14ac:dyDescent="0.25">
      <c r="A154" s="16" t="s">
        <v>449</v>
      </c>
      <c r="B154" s="17" t="s">
        <v>450</v>
      </c>
      <c r="C154" s="18">
        <v>0</v>
      </c>
      <c r="D154" s="18">
        <v>706619.11</v>
      </c>
      <c r="E154" s="12">
        <v>0</v>
      </c>
    </row>
    <row r="155" spans="1:6" ht="30" x14ac:dyDescent="0.25">
      <c r="A155" s="16" t="s">
        <v>350</v>
      </c>
      <c r="B155" s="17" t="s">
        <v>351</v>
      </c>
      <c r="C155" s="18">
        <v>3559000</v>
      </c>
      <c r="D155" s="18">
        <v>818486.2</v>
      </c>
      <c r="E155" s="12">
        <f t="shared" si="3"/>
        <v>0.22997645406012923</v>
      </c>
    </row>
    <row r="156" spans="1:6" ht="45" x14ac:dyDescent="0.25">
      <c r="A156" s="16" t="s">
        <v>352</v>
      </c>
      <c r="B156" s="17" t="s">
        <v>353</v>
      </c>
      <c r="C156" s="18">
        <v>3015000</v>
      </c>
      <c r="D156" s="18">
        <v>553486.19999999995</v>
      </c>
      <c r="E156" s="12">
        <f t="shared" si="3"/>
        <v>0.18357751243781092</v>
      </c>
    </row>
    <row r="157" spans="1:6" ht="45" x14ac:dyDescent="0.25">
      <c r="A157" s="16" t="s">
        <v>354</v>
      </c>
      <c r="B157" s="17" t="s">
        <v>355</v>
      </c>
      <c r="C157" s="18">
        <v>544000</v>
      </c>
      <c r="D157" s="18">
        <v>265000</v>
      </c>
      <c r="E157" s="12">
        <f t="shared" si="3"/>
        <v>0.48713235294117646</v>
      </c>
    </row>
    <row r="158" spans="1:6" s="25" customFormat="1" ht="30" x14ac:dyDescent="0.25">
      <c r="A158" s="22" t="s">
        <v>207</v>
      </c>
      <c r="B158" s="17" t="s">
        <v>206</v>
      </c>
      <c r="C158" s="24">
        <v>0</v>
      </c>
      <c r="D158" s="24">
        <v>0</v>
      </c>
      <c r="E158" s="12">
        <v>0</v>
      </c>
      <c r="F158" s="40"/>
    </row>
    <row r="159" spans="1:6" ht="90" x14ac:dyDescent="0.25">
      <c r="A159" s="16" t="s">
        <v>356</v>
      </c>
      <c r="B159" s="17" t="s">
        <v>357</v>
      </c>
      <c r="C159" s="18">
        <v>0</v>
      </c>
      <c r="D159" s="18">
        <v>177922.87</v>
      </c>
      <c r="E159" s="12">
        <v>0</v>
      </c>
    </row>
    <row r="160" spans="1:6" ht="45" x14ac:dyDescent="0.25">
      <c r="A160" s="16" t="s">
        <v>358</v>
      </c>
      <c r="B160" s="17" t="s">
        <v>359</v>
      </c>
      <c r="C160" s="18">
        <v>0</v>
      </c>
      <c r="D160" s="18">
        <v>117887.63</v>
      </c>
      <c r="E160" s="12">
        <v>0</v>
      </c>
    </row>
    <row r="161" spans="1:5" ht="60" x14ac:dyDescent="0.25">
      <c r="A161" s="16" t="s">
        <v>360</v>
      </c>
      <c r="B161" s="17" t="s">
        <v>361</v>
      </c>
      <c r="C161" s="18">
        <v>0</v>
      </c>
      <c r="D161" s="18">
        <v>177922.87</v>
      </c>
      <c r="E161" s="12">
        <v>0</v>
      </c>
    </row>
    <row r="162" spans="1:5" x14ac:dyDescent="0.25">
      <c r="A162" s="16" t="s">
        <v>362</v>
      </c>
      <c r="B162" s="17" t="s">
        <v>363</v>
      </c>
      <c r="C162" s="41">
        <v>12558300</v>
      </c>
      <c r="D162" s="41">
        <v>20114539.16</v>
      </c>
      <c r="E162" s="12">
        <f t="shared" si="3"/>
        <v>1.6016928374063368</v>
      </c>
    </row>
    <row r="163" spans="1:5" ht="75" x14ac:dyDescent="0.25">
      <c r="A163" s="16" t="s">
        <v>447</v>
      </c>
      <c r="B163" s="17" t="s">
        <v>448</v>
      </c>
      <c r="C163" s="18">
        <v>86700</v>
      </c>
      <c r="D163" s="18">
        <v>109460.32</v>
      </c>
      <c r="E163" s="12">
        <v>0</v>
      </c>
    </row>
    <row r="164" spans="1:5" ht="60" x14ac:dyDescent="0.25">
      <c r="A164" s="16" t="s">
        <v>445</v>
      </c>
      <c r="B164" s="17" t="s">
        <v>446</v>
      </c>
      <c r="C164" s="18">
        <v>86700</v>
      </c>
      <c r="D164" s="18">
        <v>109460.32</v>
      </c>
      <c r="E164" s="12">
        <v>0</v>
      </c>
    </row>
    <row r="165" spans="1:5" ht="30" x14ac:dyDescent="0.25">
      <c r="A165" s="16" t="s">
        <v>364</v>
      </c>
      <c r="B165" s="17" t="s">
        <v>365</v>
      </c>
      <c r="C165" s="18">
        <v>260000</v>
      </c>
      <c r="D165" s="18">
        <v>391135.12</v>
      </c>
      <c r="E165" s="12">
        <f t="shared" si="3"/>
        <v>1.5043658461538461</v>
      </c>
    </row>
    <row r="166" spans="1:5" ht="120" x14ac:dyDescent="0.25">
      <c r="A166" s="16" t="s">
        <v>366</v>
      </c>
      <c r="B166" s="17" t="s">
        <v>367</v>
      </c>
      <c r="C166" s="18">
        <v>100000</v>
      </c>
      <c r="D166" s="18">
        <v>240330.23999999999</v>
      </c>
      <c r="E166" s="12">
        <f t="shared" si="3"/>
        <v>2.4033023999999998</v>
      </c>
    </row>
    <row r="167" spans="1:5" ht="105" x14ac:dyDescent="0.25">
      <c r="A167" s="16" t="s">
        <v>368</v>
      </c>
      <c r="B167" s="17" t="s">
        <v>369</v>
      </c>
      <c r="C167" s="18">
        <v>160000</v>
      </c>
      <c r="D167" s="18">
        <v>150804.88</v>
      </c>
      <c r="E167" s="12">
        <f t="shared" si="3"/>
        <v>0.94253050000000005</v>
      </c>
    </row>
    <row r="168" spans="1:5" ht="30" x14ac:dyDescent="0.25">
      <c r="A168" s="16" t="s">
        <v>370</v>
      </c>
      <c r="B168" s="17" t="s">
        <v>371</v>
      </c>
      <c r="C168" s="18">
        <v>0</v>
      </c>
      <c r="D168" s="18">
        <v>378005.11</v>
      </c>
      <c r="E168" s="12">
        <v>0</v>
      </c>
    </row>
    <row r="169" spans="1:5" ht="45" x14ac:dyDescent="0.25">
      <c r="A169" s="16" t="s">
        <v>372</v>
      </c>
      <c r="B169" s="17" t="s">
        <v>373</v>
      </c>
      <c r="C169" s="18">
        <v>0</v>
      </c>
      <c r="D169" s="18">
        <v>378005.11</v>
      </c>
      <c r="E169" s="12">
        <v>0</v>
      </c>
    </row>
    <row r="170" spans="1:5" ht="60" x14ac:dyDescent="0.25">
      <c r="A170" s="16" t="s">
        <v>374</v>
      </c>
      <c r="B170" s="17" t="s">
        <v>375</v>
      </c>
      <c r="C170" s="18">
        <v>12298300</v>
      </c>
      <c r="D170" s="18">
        <v>19235938.609999999</v>
      </c>
      <c r="E170" s="12">
        <f t="shared" si="3"/>
        <v>1.56411362627355</v>
      </c>
    </row>
    <row r="171" spans="1:5" ht="45" x14ac:dyDescent="0.25">
      <c r="A171" s="16" t="s">
        <v>376</v>
      </c>
      <c r="B171" s="17" t="s">
        <v>377</v>
      </c>
      <c r="C171" s="18">
        <v>11698300</v>
      </c>
      <c r="D171" s="18">
        <v>18617201.440000001</v>
      </c>
      <c r="E171" s="12">
        <f t="shared" si="3"/>
        <v>1.5914450338938138</v>
      </c>
    </row>
    <row r="172" spans="1:5" ht="60" x14ac:dyDescent="0.25">
      <c r="A172" s="16" t="s">
        <v>378</v>
      </c>
      <c r="B172" s="17" t="s">
        <v>379</v>
      </c>
      <c r="C172" s="18">
        <v>600000</v>
      </c>
      <c r="D172" s="18">
        <v>618737.17000000004</v>
      </c>
      <c r="E172" s="12">
        <f t="shared" si="3"/>
        <v>1.0312286166666667</v>
      </c>
    </row>
    <row r="173" spans="1:5" x14ac:dyDescent="0.25">
      <c r="A173" s="16" t="s">
        <v>380</v>
      </c>
      <c r="B173" s="17" t="s">
        <v>381</v>
      </c>
      <c r="C173" s="18">
        <v>1069800</v>
      </c>
      <c r="D173" s="18">
        <v>491097.58</v>
      </c>
      <c r="E173" s="12">
        <f t="shared" si="3"/>
        <v>0.45905550570200038</v>
      </c>
    </row>
    <row r="174" spans="1:5" ht="75" x14ac:dyDescent="0.25">
      <c r="A174" s="16" t="s">
        <v>382</v>
      </c>
      <c r="B174" s="17" t="s">
        <v>383</v>
      </c>
      <c r="C174" s="18">
        <v>200000</v>
      </c>
      <c r="D174" s="18">
        <v>12000</v>
      </c>
      <c r="E174" s="12">
        <f t="shared" si="3"/>
        <v>0.06</v>
      </c>
    </row>
    <row r="175" spans="1:5" ht="30" x14ac:dyDescent="0.25">
      <c r="A175" s="16" t="s">
        <v>384</v>
      </c>
      <c r="B175" s="17" t="s">
        <v>385</v>
      </c>
      <c r="C175" s="18">
        <v>869800</v>
      </c>
      <c r="D175" s="18">
        <v>479097.58</v>
      </c>
      <c r="E175" s="12">
        <f t="shared" si="3"/>
        <v>0.55081349735571394</v>
      </c>
    </row>
    <row r="176" spans="1:5" ht="45" x14ac:dyDescent="0.25">
      <c r="A176" s="16" t="s">
        <v>386</v>
      </c>
      <c r="B176" s="17" t="s">
        <v>387</v>
      </c>
      <c r="C176" s="18">
        <v>869800</v>
      </c>
      <c r="D176" s="18">
        <v>479097.58</v>
      </c>
      <c r="E176" s="12">
        <f t="shared" si="3"/>
        <v>0.55081349735571394</v>
      </c>
    </row>
    <row r="177" spans="1:7" x14ac:dyDescent="0.25">
      <c r="A177" s="13" t="s">
        <v>209</v>
      </c>
      <c r="B177" s="14" t="s">
        <v>208</v>
      </c>
      <c r="C177" s="15">
        <v>0</v>
      </c>
      <c r="D177" s="15">
        <v>36505.03</v>
      </c>
      <c r="E177" s="23">
        <v>0</v>
      </c>
    </row>
    <row r="178" spans="1:7" x14ac:dyDescent="0.25">
      <c r="A178" s="16" t="s">
        <v>211</v>
      </c>
      <c r="B178" s="17" t="s">
        <v>210</v>
      </c>
      <c r="C178" s="18">
        <v>0</v>
      </c>
      <c r="D178" s="18">
        <v>36505.03</v>
      </c>
      <c r="E178" s="12">
        <v>0</v>
      </c>
    </row>
    <row r="179" spans="1:7" x14ac:dyDescent="0.25">
      <c r="A179" s="16" t="s">
        <v>213</v>
      </c>
      <c r="B179" s="17" t="s">
        <v>212</v>
      </c>
      <c r="C179" s="18">
        <v>0</v>
      </c>
      <c r="D179" s="18">
        <v>36505.03</v>
      </c>
      <c r="E179" s="12">
        <v>0</v>
      </c>
    </row>
    <row r="180" spans="1:7" x14ac:dyDescent="0.25">
      <c r="A180" s="9" t="s">
        <v>215</v>
      </c>
      <c r="B180" s="10" t="s">
        <v>214</v>
      </c>
      <c r="C180" s="11">
        <v>9461674313.4400005</v>
      </c>
      <c r="D180" s="11">
        <v>5754440361.0799999</v>
      </c>
      <c r="E180" s="26">
        <f t="shared" si="3"/>
        <v>0.60818415118199587</v>
      </c>
    </row>
    <row r="181" spans="1:7" ht="30" x14ac:dyDescent="0.25">
      <c r="A181" s="13" t="s">
        <v>217</v>
      </c>
      <c r="B181" s="14" t="s">
        <v>216</v>
      </c>
      <c r="C181" s="15">
        <v>8825189065.9899998</v>
      </c>
      <c r="D181" s="15">
        <f>D182+D189+D230+D243</f>
        <v>5747774577.54</v>
      </c>
      <c r="E181" s="26">
        <f t="shared" si="3"/>
        <v>0.65129194791876355</v>
      </c>
    </row>
    <row r="182" spans="1:7" x14ac:dyDescent="0.25">
      <c r="A182" s="19" t="s">
        <v>219</v>
      </c>
      <c r="B182" s="20" t="s">
        <v>218</v>
      </c>
      <c r="C182" s="21">
        <v>992768360</v>
      </c>
      <c r="D182" s="21">
        <f>D183+D185+D187</f>
        <v>738792375</v>
      </c>
      <c r="E182" s="32">
        <f t="shared" si="3"/>
        <v>0.74417397327207324</v>
      </c>
    </row>
    <row r="183" spans="1:7" x14ac:dyDescent="0.25">
      <c r="A183" s="16" t="s">
        <v>221</v>
      </c>
      <c r="B183" s="17" t="s">
        <v>220</v>
      </c>
      <c r="C183" s="18">
        <v>853074000</v>
      </c>
      <c r="D183" s="18">
        <v>639805500</v>
      </c>
      <c r="E183" s="12">
        <f t="shared" si="3"/>
        <v>0.75</v>
      </c>
    </row>
    <row r="184" spans="1:7" ht="30" x14ac:dyDescent="0.25">
      <c r="A184" s="16" t="s">
        <v>222</v>
      </c>
      <c r="B184" s="17" t="s">
        <v>444</v>
      </c>
      <c r="C184" s="18">
        <v>853074000</v>
      </c>
      <c r="D184" s="41">
        <v>639805500</v>
      </c>
      <c r="E184" s="12">
        <f t="shared" si="3"/>
        <v>0.75</v>
      </c>
    </row>
    <row r="185" spans="1:7" ht="30" x14ac:dyDescent="0.25">
      <c r="A185" s="16" t="s">
        <v>224</v>
      </c>
      <c r="B185" s="17" t="s">
        <v>223</v>
      </c>
      <c r="C185" s="18">
        <v>138800000</v>
      </c>
      <c r="D185" s="18">
        <v>98092515</v>
      </c>
      <c r="E185" s="12">
        <f t="shared" si="3"/>
        <v>0.70671840778097983</v>
      </c>
    </row>
    <row r="186" spans="1:7" ht="30" x14ac:dyDescent="0.25">
      <c r="A186" s="16" t="s">
        <v>226</v>
      </c>
      <c r="B186" s="17" t="s">
        <v>225</v>
      </c>
      <c r="C186" s="18">
        <v>138800000</v>
      </c>
      <c r="D186" s="18">
        <v>98092515</v>
      </c>
      <c r="E186" s="12">
        <f t="shared" si="3"/>
        <v>0.70671840778097983</v>
      </c>
    </row>
    <row r="187" spans="1:7" ht="75" x14ac:dyDescent="0.25">
      <c r="A187" s="16" t="s">
        <v>442</v>
      </c>
      <c r="B187" s="17" t="s">
        <v>443</v>
      </c>
      <c r="C187" s="18">
        <v>894360</v>
      </c>
      <c r="D187" s="18">
        <v>894360</v>
      </c>
      <c r="E187" s="12">
        <f t="shared" si="3"/>
        <v>1</v>
      </c>
    </row>
    <row r="188" spans="1:7" ht="75" x14ac:dyDescent="0.25">
      <c r="A188" s="16" t="s">
        <v>440</v>
      </c>
      <c r="B188" s="17" t="s">
        <v>441</v>
      </c>
      <c r="C188" s="18">
        <v>894360</v>
      </c>
      <c r="D188" s="18">
        <v>894360</v>
      </c>
      <c r="E188" s="12">
        <f t="shared" si="3"/>
        <v>1</v>
      </c>
    </row>
    <row r="189" spans="1:7" ht="30" x14ac:dyDescent="0.25">
      <c r="A189" s="19" t="s">
        <v>228</v>
      </c>
      <c r="B189" s="20" t="s">
        <v>227</v>
      </c>
      <c r="C189" s="21">
        <f>C190+C192+C194+C196+C198+C200+C202+C204+C206+C208+C210+C212+C214+C216+C218+C220+C222+C224+C226+C228</f>
        <v>2842869324.1300001</v>
      </c>
      <c r="D189" s="21">
        <f>D190+D192+D194+D196+D198+D200+D202+D204+D206+D208+D210+D212+D214+D216+D218+D220+D222+D224+D226+D228</f>
        <v>1684937888.0700002</v>
      </c>
      <c r="E189" s="32">
        <f t="shared" si="3"/>
        <v>0.59268917982561142</v>
      </c>
      <c r="G189" s="21"/>
    </row>
    <row r="190" spans="1:7" ht="30" x14ac:dyDescent="0.25">
      <c r="A190" s="16" t="s">
        <v>229</v>
      </c>
      <c r="B190" s="17" t="s">
        <v>439</v>
      </c>
      <c r="C190" s="18">
        <v>580351263.02999997</v>
      </c>
      <c r="D190" s="18">
        <v>194713653.25999999</v>
      </c>
      <c r="E190" s="12">
        <f t="shared" si="3"/>
        <v>0.33551000172448098</v>
      </c>
    </row>
    <row r="191" spans="1:7" ht="30" x14ac:dyDescent="0.25">
      <c r="A191" s="16" t="s">
        <v>231</v>
      </c>
      <c r="B191" s="17" t="s">
        <v>230</v>
      </c>
      <c r="C191" s="18">
        <v>580351263.02999997</v>
      </c>
      <c r="D191" s="18">
        <v>194713653.25999999</v>
      </c>
      <c r="E191" s="12">
        <f t="shared" si="3"/>
        <v>0.33551000172448098</v>
      </c>
    </row>
    <row r="192" spans="1:7" ht="60" x14ac:dyDescent="0.25">
      <c r="A192" s="16" t="s">
        <v>233</v>
      </c>
      <c r="B192" s="17" t="s">
        <v>232</v>
      </c>
      <c r="C192" s="18">
        <v>555133503.13</v>
      </c>
      <c r="D192" s="18">
        <v>374323310.36000001</v>
      </c>
      <c r="E192" s="12">
        <f t="shared" si="3"/>
        <v>0.67429421616504703</v>
      </c>
    </row>
    <row r="193" spans="1:5" ht="60" x14ac:dyDescent="0.25">
      <c r="A193" s="16" t="s">
        <v>235</v>
      </c>
      <c r="B193" s="17" t="s">
        <v>234</v>
      </c>
      <c r="C193" s="18">
        <v>555133503.13</v>
      </c>
      <c r="D193" s="18">
        <v>374323210.36000001</v>
      </c>
      <c r="E193" s="12">
        <f t="shared" si="3"/>
        <v>0.67429403602819804</v>
      </c>
    </row>
    <row r="194" spans="1:5" ht="90" x14ac:dyDescent="0.25">
      <c r="A194" s="16" t="s">
        <v>388</v>
      </c>
      <c r="B194" s="17" t="s">
        <v>389</v>
      </c>
      <c r="C194" s="18">
        <v>57728671.109999999</v>
      </c>
      <c r="D194" s="18">
        <v>19950154.210000001</v>
      </c>
      <c r="E194" s="12">
        <f t="shared" si="3"/>
        <v>0.3455848511043268</v>
      </c>
    </row>
    <row r="195" spans="1:5" ht="90" x14ac:dyDescent="0.25">
      <c r="A195" s="16" t="s">
        <v>390</v>
      </c>
      <c r="B195" s="17" t="s">
        <v>391</v>
      </c>
      <c r="C195" s="18">
        <v>57728671.109999999</v>
      </c>
      <c r="D195" s="18">
        <v>19950154.210000001</v>
      </c>
      <c r="E195" s="12">
        <f t="shared" si="3"/>
        <v>0.3455848511043268</v>
      </c>
    </row>
    <row r="196" spans="1:5" ht="60" x14ac:dyDescent="0.25">
      <c r="A196" s="16" t="s">
        <v>392</v>
      </c>
      <c r="B196" s="17" t="s">
        <v>393</v>
      </c>
      <c r="C196" s="18">
        <v>583117.9</v>
      </c>
      <c r="D196" s="18">
        <v>201516.71</v>
      </c>
      <c r="E196" s="12">
        <f t="shared" si="3"/>
        <v>0.34558484656361943</v>
      </c>
    </row>
    <row r="197" spans="1:5" ht="60" x14ac:dyDescent="0.25">
      <c r="A197" s="16" t="s">
        <v>394</v>
      </c>
      <c r="B197" s="17" t="s">
        <v>395</v>
      </c>
      <c r="C197" s="18">
        <v>583117.9</v>
      </c>
      <c r="D197" s="18">
        <v>201516.71</v>
      </c>
      <c r="E197" s="12">
        <f t="shared" si="3"/>
        <v>0.34558484656361943</v>
      </c>
    </row>
    <row r="198" spans="1:5" ht="30" x14ac:dyDescent="0.25">
      <c r="A198" s="16" t="s">
        <v>236</v>
      </c>
      <c r="B198" s="17" t="s">
        <v>438</v>
      </c>
      <c r="C198" s="18">
        <f>346254853.92-151003397.66</f>
        <v>195251456.26000002</v>
      </c>
      <c r="D198" s="18">
        <v>175685597.81</v>
      </c>
      <c r="E198" s="12">
        <f t="shared" si="3"/>
        <v>0.89979148517107188</v>
      </c>
    </row>
    <row r="199" spans="1:5" ht="45" x14ac:dyDescent="0.25">
      <c r="A199" s="16" t="s">
        <v>237</v>
      </c>
      <c r="B199" s="17" t="s">
        <v>437</v>
      </c>
      <c r="C199" s="18">
        <v>195251456.25999999</v>
      </c>
      <c r="D199" s="18">
        <v>175685597.81</v>
      </c>
      <c r="E199" s="12">
        <f t="shared" si="3"/>
        <v>0.89979148517107199</v>
      </c>
    </row>
    <row r="200" spans="1:5" ht="30" x14ac:dyDescent="0.25">
      <c r="A200" s="16" t="s">
        <v>239</v>
      </c>
      <c r="B200" s="17" t="s">
        <v>238</v>
      </c>
      <c r="C200" s="18">
        <v>1791320</v>
      </c>
      <c r="D200" s="18">
        <v>1791320</v>
      </c>
      <c r="E200" s="12">
        <f t="shared" si="3"/>
        <v>1</v>
      </c>
    </row>
    <row r="201" spans="1:5" ht="30" x14ac:dyDescent="0.25">
      <c r="A201" s="16" t="s">
        <v>241</v>
      </c>
      <c r="B201" s="17" t="s">
        <v>240</v>
      </c>
      <c r="C201" s="18">
        <v>1791320</v>
      </c>
      <c r="D201" s="18">
        <v>1791320</v>
      </c>
      <c r="E201" s="12">
        <f t="shared" si="3"/>
        <v>1</v>
      </c>
    </row>
    <row r="202" spans="1:5" ht="45" x14ac:dyDescent="0.25">
      <c r="A202" s="16" t="s">
        <v>396</v>
      </c>
      <c r="B202" s="17" t="s">
        <v>397</v>
      </c>
      <c r="C202" s="18">
        <v>1630435</v>
      </c>
      <c r="D202" s="18">
        <v>1630435</v>
      </c>
      <c r="E202" s="12">
        <f t="shared" si="3"/>
        <v>1</v>
      </c>
    </row>
    <row r="203" spans="1:5" ht="60" x14ac:dyDescent="0.25">
      <c r="A203" s="16" t="s">
        <v>398</v>
      </c>
      <c r="B203" s="17" t="s">
        <v>399</v>
      </c>
      <c r="C203" s="18">
        <v>1630435</v>
      </c>
      <c r="D203" s="18">
        <v>1630435</v>
      </c>
      <c r="E203" s="12">
        <f t="shared" si="3"/>
        <v>1</v>
      </c>
    </row>
    <row r="204" spans="1:5" ht="30" x14ac:dyDescent="0.25">
      <c r="A204" s="16" t="s">
        <v>400</v>
      </c>
      <c r="B204" s="17" t="s">
        <v>401</v>
      </c>
      <c r="C204" s="18">
        <v>40404040</v>
      </c>
      <c r="D204" s="18">
        <v>40404040</v>
      </c>
      <c r="E204" s="12">
        <f t="shared" si="3"/>
        <v>1</v>
      </c>
    </row>
    <row r="205" spans="1:5" ht="30" x14ac:dyDescent="0.25">
      <c r="A205" s="16" t="s">
        <v>402</v>
      </c>
      <c r="B205" s="17" t="s">
        <v>403</v>
      </c>
      <c r="C205" s="18">
        <v>40404040</v>
      </c>
      <c r="D205" s="18">
        <v>40404040</v>
      </c>
      <c r="E205" s="12">
        <f t="shared" ref="E205:E257" si="4">D205/C205</f>
        <v>1</v>
      </c>
    </row>
    <row r="206" spans="1:5" ht="30" x14ac:dyDescent="0.25">
      <c r="A206" s="16" t="s">
        <v>404</v>
      </c>
      <c r="B206" s="17" t="s">
        <v>405</v>
      </c>
      <c r="C206" s="18">
        <v>8609822</v>
      </c>
      <c r="D206" s="18">
        <v>8609822</v>
      </c>
      <c r="E206" s="12">
        <f t="shared" si="4"/>
        <v>1</v>
      </c>
    </row>
    <row r="207" spans="1:5" ht="45" x14ac:dyDescent="0.25">
      <c r="A207" s="16" t="s">
        <v>406</v>
      </c>
      <c r="B207" s="17" t="s">
        <v>407</v>
      </c>
      <c r="C207" s="18">
        <v>8609822</v>
      </c>
      <c r="D207" s="18">
        <v>8609822</v>
      </c>
      <c r="E207" s="12">
        <f t="shared" si="4"/>
        <v>1</v>
      </c>
    </row>
    <row r="208" spans="1:5" ht="45" x14ac:dyDescent="0.25">
      <c r="A208" s="16" t="s">
        <v>243</v>
      </c>
      <c r="B208" s="17" t="s">
        <v>242</v>
      </c>
      <c r="C208" s="18">
        <v>292048151.93000001</v>
      </c>
      <c r="D208" s="18">
        <v>78822934.879999995</v>
      </c>
      <c r="E208" s="12">
        <f t="shared" si="4"/>
        <v>0.26989705074008752</v>
      </c>
    </row>
    <row r="209" spans="1:5" ht="60" x14ac:dyDescent="0.25">
      <c r="A209" s="16" t="s">
        <v>245</v>
      </c>
      <c r="B209" s="17" t="s">
        <v>244</v>
      </c>
      <c r="C209" s="18">
        <v>292048151.93000001</v>
      </c>
      <c r="D209" s="18">
        <v>78822934.879999995</v>
      </c>
      <c r="E209" s="12">
        <f t="shared" si="4"/>
        <v>0.26989705074008752</v>
      </c>
    </row>
    <row r="210" spans="1:5" ht="45" x14ac:dyDescent="0.25">
      <c r="A210" s="16" t="s">
        <v>408</v>
      </c>
      <c r="B210" s="17" t="s">
        <v>409</v>
      </c>
      <c r="C210" s="18">
        <v>32061086.960000001</v>
      </c>
      <c r="D210" s="18">
        <v>26070068.16</v>
      </c>
      <c r="E210" s="12">
        <f t="shared" si="4"/>
        <v>0.81313737717393964</v>
      </c>
    </row>
    <row r="211" spans="1:5" ht="60" x14ac:dyDescent="0.25">
      <c r="A211" s="16" t="s">
        <v>410</v>
      </c>
      <c r="B211" s="17" t="s">
        <v>411</v>
      </c>
      <c r="C211" s="18">
        <v>32061086.960000001</v>
      </c>
      <c r="D211" s="18">
        <v>26070068.16</v>
      </c>
      <c r="E211" s="12">
        <f t="shared" si="4"/>
        <v>0.81313737717393964</v>
      </c>
    </row>
    <row r="212" spans="1:5" ht="45" x14ac:dyDescent="0.25">
      <c r="A212" s="16" t="s">
        <v>485</v>
      </c>
      <c r="B212" s="17" t="s">
        <v>486</v>
      </c>
      <c r="C212" s="18">
        <v>101710965</v>
      </c>
      <c r="D212" s="18">
        <v>0</v>
      </c>
      <c r="E212" s="12">
        <f t="shared" si="4"/>
        <v>0</v>
      </c>
    </row>
    <row r="213" spans="1:5" ht="45" x14ac:dyDescent="0.25">
      <c r="A213" s="16" t="s">
        <v>487</v>
      </c>
      <c r="B213" s="17" t="s">
        <v>488</v>
      </c>
      <c r="C213" s="18">
        <v>101710965</v>
      </c>
      <c r="D213" s="18">
        <v>0</v>
      </c>
      <c r="E213" s="12">
        <f t="shared" si="4"/>
        <v>0</v>
      </c>
    </row>
    <row r="214" spans="1:5" ht="60" x14ac:dyDescent="0.25">
      <c r="A214" s="16" t="s">
        <v>412</v>
      </c>
      <c r="B214" s="17" t="s">
        <v>413</v>
      </c>
      <c r="C214" s="18">
        <v>39330652</v>
      </c>
      <c r="D214" s="18">
        <v>10867628.630000001</v>
      </c>
      <c r="E214" s="12">
        <f t="shared" si="4"/>
        <v>0.27631447935315184</v>
      </c>
    </row>
    <row r="215" spans="1:5" ht="60" x14ac:dyDescent="0.25">
      <c r="A215" s="16" t="s">
        <v>414</v>
      </c>
      <c r="B215" s="17" t="s">
        <v>415</v>
      </c>
      <c r="C215" s="18">
        <v>39330652</v>
      </c>
      <c r="D215" s="18">
        <v>10867628.630000001</v>
      </c>
      <c r="E215" s="12">
        <f t="shared" si="4"/>
        <v>0.27631447935315184</v>
      </c>
    </row>
    <row r="216" spans="1:5" ht="45" x14ac:dyDescent="0.25">
      <c r="A216" s="16" t="s">
        <v>416</v>
      </c>
      <c r="B216" s="17" t="s">
        <v>417</v>
      </c>
      <c r="C216" s="18">
        <v>2059575</v>
      </c>
      <c r="D216" s="18">
        <v>2059575</v>
      </c>
      <c r="E216" s="12">
        <f t="shared" si="4"/>
        <v>1</v>
      </c>
    </row>
    <row r="217" spans="1:5" ht="45" x14ac:dyDescent="0.25">
      <c r="A217" s="16" t="s">
        <v>418</v>
      </c>
      <c r="B217" s="17" t="s">
        <v>419</v>
      </c>
      <c r="C217" s="18">
        <v>2059575</v>
      </c>
      <c r="D217" s="18">
        <v>2059575</v>
      </c>
      <c r="E217" s="12">
        <f t="shared" si="4"/>
        <v>1</v>
      </c>
    </row>
    <row r="218" spans="1:5" ht="30" x14ac:dyDescent="0.25">
      <c r="A218" s="16" t="s">
        <v>420</v>
      </c>
      <c r="B218" s="17" t="s">
        <v>421</v>
      </c>
      <c r="C218" s="18">
        <v>4403696</v>
      </c>
      <c r="D218" s="18">
        <v>4403696</v>
      </c>
      <c r="E218" s="12">
        <f t="shared" si="4"/>
        <v>1</v>
      </c>
    </row>
    <row r="219" spans="1:5" ht="45" x14ac:dyDescent="0.25">
      <c r="A219" s="16" t="s">
        <v>422</v>
      </c>
      <c r="B219" s="17" t="s">
        <v>423</v>
      </c>
      <c r="C219" s="18">
        <v>4403696</v>
      </c>
      <c r="D219" s="18">
        <v>4403696</v>
      </c>
      <c r="E219" s="12">
        <f t="shared" si="4"/>
        <v>1</v>
      </c>
    </row>
    <row r="220" spans="1:5" ht="30" x14ac:dyDescent="0.25">
      <c r="A220" s="16" t="s">
        <v>247</v>
      </c>
      <c r="B220" s="17" t="s">
        <v>246</v>
      </c>
      <c r="C220" s="18">
        <v>10127196</v>
      </c>
      <c r="D220" s="18">
        <v>10127196</v>
      </c>
      <c r="E220" s="12">
        <f t="shared" si="4"/>
        <v>1</v>
      </c>
    </row>
    <row r="221" spans="1:5" ht="30" x14ac:dyDescent="0.25">
      <c r="A221" s="16" t="s">
        <v>249</v>
      </c>
      <c r="B221" s="17" t="s">
        <v>248</v>
      </c>
      <c r="C221" s="18">
        <v>10127196</v>
      </c>
      <c r="D221" s="18">
        <v>10127196</v>
      </c>
      <c r="E221" s="12">
        <f t="shared" si="4"/>
        <v>1</v>
      </c>
    </row>
    <row r="222" spans="1:5" ht="30" x14ac:dyDescent="0.25">
      <c r="A222" s="16" t="s">
        <v>250</v>
      </c>
      <c r="B222" s="17" t="s">
        <v>496</v>
      </c>
      <c r="C222" s="18">
        <f>707856630.44-141304347.83</f>
        <v>566552282.61000001</v>
      </c>
      <c r="D222" s="18">
        <v>510118725.79000002</v>
      </c>
      <c r="E222" s="12">
        <f t="shared" si="4"/>
        <v>0.90039126387414559</v>
      </c>
    </row>
    <row r="223" spans="1:5" ht="45" x14ac:dyDescent="0.25">
      <c r="A223" s="16" t="s">
        <v>251</v>
      </c>
      <c r="B223" s="17" t="s">
        <v>495</v>
      </c>
      <c r="C223" s="18">
        <f>707856630.44-141304347.83</f>
        <v>566552282.61000001</v>
      </c>
      <c r="D223" s="18">
        <v>510118725.79000002</v>
      </c>
      <c r="E223" s="12">
        <f t="shared" si="4"/>
        <v>0.90039126387414559</v>
      </c>
    </row>
    <row r="224" spans="1:5" ht="30" x14ac:dyDescent="0.25">
      <c r="A224" s="16" t="s">
        <v>252</v>
      </c>
      <c r="B224" s="17" t="s">
        <v>494</v>
      </c>
      <c r="C224" s="18">
        <v>153153615.77000001</v>
      </c>
      <c r="D224" s="18">
        <v>134215261.51000001</v>
      </c>
      <c r="E224" s="12">
        <f t="shared" si="4"/>
        <v>0.87634406040768331</v>
      </c>
    </row>
    <row r="225" spans="1:5" ht="30" x14ac:dyDescent="0.25">
      <c r="A225" s="16" t="s">
        <v>253</v>
      </c>
      <c r="B225" s="17" t="s">
        <v>493</v>
      </c>
      <c r="C225" s="18">
        <v>153153615.77000001</v>
      </c>
      <c r="D225" s="18">
        <v>134215261.51000001</v>
      </c>
      <c r="E225" s="12">
        <f t="shared" si="4"/>
        <v>0.87634406040768331</v>
      </c>
    </row>
    <row r="226" spans="1:5" ht="30" x14ac:dyDescent="0.25">
      <c r="A226" s="16" t="s">
        <v>489</v>
      </c>
      <c r="B226" s="17" t="s">
        <v>492</v>
      </c>
      <c r="C226" s="18">
        <v>62285978.259999998</v>
      </c>
      <c r="D226" s="18">
        <v>11034402.17</v>
      </c>
      <c r="E226" s="12">
        <f t="shared" si="4"/>
        <v>0.177157082191744</v>
      </c>
    </row>
    <row r="227" spans="1:5" ht="30" x14ac:dyDescent="0.25">
      <c r="A227" s="16" t="s">
        <v>490</v>
      </c>
      <c r="B227" s="17" t="s">
        <v>491</v>
      </c>
      <c r="C227" s="18">
        <v>62285978.259999998</v>
      </c>
      <c r="D227" s="18">
        <v>11034402.17</v>
      </c>
      <c r="E227" s="12">
        <f t="shared" si="4"/>
        <v>0.177157082191744</v>
      </c>
    </row>
    <row r="228" spans="1:5" x14ac:dyDescent="0.25">
      <c r="A228" s="16" t="s">
        <v>255</v>
      </c>
      <c r="B228" s="17" t="s">
        <v>254</v>
      </c>
      <c r="C228" s="18">
        <v>137652496.16999999</v>
      </c>
      <c r="D228" s="18">
        <v>79908550.579999998</v>
      </c>
      <c r="E228" s="12">
        <f t="shared" si="4"/>
        <v>0.5805092737389479</v>
      </c>
    </row>
    <row r="229" spans="1:5" x14ac:dyDescent="0.25">
      <c r="A229" s="16" t="s">
        <v>257</v>
      </c>
      <c r="B229" s="17" t="s">
        <v>256</v>
      </c>
      <c r="C229" s="18">
        <v>137652496.16999999</v>
      </c>
      <c r="D229" s="18">
        <v>79908550.579999998</v>
      </c>
      <c r="E229" s="12">
        <f t="shared" si="4"/>
        <v>0.5805092737389479</v>
      </c>
    </row>
    <row r="230" spans="1:5" x14ac:dyDescent="0.25">
      <c r="A230" s="19" t="s">
        <v>259</v>
      </c>
      <c r="B230" s="20" t="s">
        <v>258</v>
      </c>
      <c r="C230" s="21">
        <v>3246680799</v>
      </c>
      <c r="D230" s="21">
        <f>D231+D233+D235+D237+D239+D241</f>
        <v>2201489559.8799996</v>
      </c>
      <c r="E230" s="32">
        <f t="shared" si="4"/>
        <v>0.67807391492199465</v>
      </c>
    </row>
    <row r="231" spans="1:5" ht="30" x14ac:dyDescent="0.25">
      <c r="A231" s="16" t="s">
        <v>261</v>
      </c>
      <c r="B231" s="17" t="s">
        <v>260</v>
      </c>
      <c r="C231" s="18">
        <v>3095821978</v>
      </c>
      <c r="D231" s="18">
        <v>2122107061.5599999</v>
      </c>
      <c r="E231" s="12">
        <f t="shared" si="4"/>
        <v>0.68547451263038994</v>
      </c>
    </row>
    <row r="232" spans="1:5" ht="30" x14ac:dyDescent="0.25">
      <c r="A232" s="16" t="s">
        <v>263</v>
      </c>
      <c r="B232" s="17" t="s">
        <v>262</v>
      </c>
      <c r="C232" s="18">
        <v>3095821978</v>
      </c>
      <c r="D232" s="18">
        <v>2122107061.5599999</v>
      </c>
      <c r="E232" s="12">
        <f t="shared" si="4"/>
        <v>0.68547451263038994</v>
      </c>
    </row>
    <row r="233" spans="1:5" ht="60" x14ac:dyDescent="0.25">
      <c r="A233" s="16" t="s">
        <v>265</v>
      </c>
      <c r="B233" s="17" t="s">
        <v>264</v>
      </c>
      <c r="C233" s="18">
        <v>77775197</v>
      </c>
      <c r="D233" s="18">
        <v>19328912.84</v>
      </c>
      <c r="E233" s="12">
        <f t="shared" si="4"/>
        <v>0.24852284000000668</v>
      </c>
    </row>
    <row r="234" spans="1:5" ht="60" x14ac:dyDescent="0.25">
      <c r="A234" s="16" t="s">
        <v>267</v>
      </c>
      <c r="B234" s="17" t="s">
        <v>266</v>
      </c>
      <c r="C234" s="18">
        <v>77775197</v>
      </c>
      <c r="D234" s="18">
        <v>19328912.84</v>
      </c>
      <c r="E234" s="12">
        <f t="shared" si="4"/>
        <v>0.24852284000000668</v>
      </c>
    </row>
    <row r="235" spans="1:5" ht="45" x14ac:dyDescent="0.25">
      <c r="A235" s="16" t="s">
        <v>269</v>
      </c>
      <c r="B235" s="17" t="s">
        <v>268</v>
      </c>
      <c r="C235" s="18">
        <v>65233740</v>
      </c>
      <c r="D235" s="18">
        <v>58687497</v>
      </c>
      <c r="E235" s="12">
        <f t="shared" si="4"/>
        <v>0.89964942988091745</v>
      </c>
    </row>
    <row r="236" spans="1:5" ht="45" x14ac:dyDescent="0.25">
      <c r="A236" s="16" t="s">
        <v>271</v>
      </c>
      <c r="B236" s="17" t="s">
        <v>270</v>
      </c>
      <c r="C236" s="18">
        <v>65233740</v>
      </c>
      <c r="D236" s="18">
        <v>58687497</v>
      </c>
      <c r="E236" s="12">
        <f t="shared" si="4"/>
        <v>0.89964942988091745</v>
      </c>
    </row>
    <row r="237" spans="1:5" ht="45" x14ac:dyDescent="0.25">
      <c r="A237" s="16" t="s">
        <v>273</v>
      </c>
      <c r="B237" s="17" t="s">
        <v>272</v>
      </c>
      <c r="C237" s="18">
        <v>202100</v>
      </c>
      <c r="D237" s="18">
        <v>55953</v>
      </c>
      <c r="E237" s="12">
        <f t="shared" si="4"/>
        <v>0.27685799109351805</v>
      </c>
    </row>
    <row r="238" spans="1:5" ht="45" x14ac:dyDescent="0.25">
      <c r="A238" s="16" t="s">
        <v>275</v>
      </c>
      <c r="B238" s="17" t="s">
        <v>274</v>
      </c>
      <c r="C238" s="18">
        <v>202100</v>
      </c>
      <c r="D238" s="18">
        <v>55953</v>
      </c>
      <c r="E238" s="12">
        <f t="shared" si="4"/>
        <v>0.27685799109351805</v>
      </c>
    </row>
    <row r="239" spans="1:5" ht="30" x14ac:dyDescent="0.25">
      <c r="A239" s="16" t="s">
        <v>277</v>
      </c>
      <c r="B239" s="17" t="s">
        <v>276</v>
      </c>
      <c r="C239" s="18">
        <v>1794954</v>
      </c>
      <c r="D239" s="18">
        <v>1310135.48</v>
      </c>
      <c r="E239" s="12">
        <f t="shared" si="4"/>
        <v>0.72989919518828894</v>
      </c>
    </row>
    <row r="240" spans="1:5" ht="30" x14ac:dyDescent="0.25">
      <c r="A240" s="16" t="s">
        <v>279</v>
      </c>
      <c r="B240" s="17" t="s">
        <v>278</v>
      </c>
      <c r="C240" s="18">
        <v>1794954</v>
      </c>
      <c r="D240" s="18">
        <v>1310135.48</v>
      </c>
      <c r="E240" s="12">
        <f t="shared" si="4"/>
        <v>0.72989919518828894</v>
      </c>
    </row>
    <row r="241" spans="1:5" ht="30" x14ac:dyDescent="0.25">
      <c r="A241" s="16" t="s">
        <v>424</v>
      </c>
      <c r="B241" s="17" t="s">
        <v>425</v>
      </c>
      <c r="C241" s="18">
        <v>5852830</v>
      </c>
      <c r="D241" s="18">
        <v>0</v>
      </c>
      <c r="E241" s="12">
        <f t="shared" si="4"/>
        <v>0</v>
      </c>
    </row>
    <row r="242" spans="1:5" ht="30" x14ac:dyDescent="0.25">
      <c r="A242" s="16" t="s">
        <v>426</v>
      </c>
      <c r="B242" s="17" t="s">
        <v>427</v>
      </c>
      <c r="C242" s="18">
        <v>5852830</v>
      </c>
      <c r="D242" s="18">
        <v>0</v>
      </c>
      <c r="E242" s="12">
        <f t="shared" si="4"/>
        <v>0</v>
      </c>
    </row>
    <row r="243" spans="1:5" x14ac:dyDescent="0.25">
      <c r="A243" s="19" t="s">
        <v>281</v>
      </c>
      <c r="B243" s="20" t="s">
        <v>280</v>
      </c>
      <c r="C243" s="21">
        <v>2372691350.8699999</v>
      </c>
      <c r="D243" s="21">
        <f>D244+D246+D250+D252</f>
        <v>1122554754.5899999</v>
      </c>
      <c r="E243" s="32">
        <f t="shared" si="4"/>
        <v>0.473114530542875</v>
      </c>
    </row>
    <row r="244" spans="1:5" ht="45" x14ac:dyDescent="0.25">
      <c r="A244" s="16" t="s">
        <v>497</v>
      </c>
      <c r="B244" s="17" t="s">
        <v>498</v>
      </c>
      <c r="C244" s="18">
        <v>49085400</v>
      </c>
      <c r="D244" s="18">
        <v>12805397.630000001</v>
      </c>
      <c r="E244" s="12">
        <f t="shared" si="4"/>
        <v>0.26087996899281662</v>
      </c>
    </row>
    <row r="245" spans="1:5" ht="45" x14ac:dyDescent="0.25">
      <c r="A245" s="16" t="s">
        <v>499</v>
      </c>
      <c r="B245" s="17" t="s">
        <v>500</v>
      </c>
      <c r="C245" s="18">
        <v>49085400</v>
      </c>
      <c r="D245" s="18">
        <v>12805397.630000001</v>
      </c>
      <c r="E245" s="12">
        <f t="shared" si="4"/>
        <v>0.26087996899281662</v>
      </c>
    </row>
    <row r="246" spans="1:5" ht="45" x14ac:dyDescent="0.25">
      <c r="A246" s="16" t="s">
        <v>283</v>
      </c>
      <c r="B246" s="17" t="s">
        <v>282</v>
      </c>
      <c r="C246" s="18">
        <v>1351535816.04</v>
      </c>
      <c r="D246" s="18">
        <v>971390546.69000006</v>
      </c>
      <c r="E246" s="12">
        <f t="shared" si="4"/>
        <v>0.7187308950022312</v>
      </c>
    </row>
    <row r="247" spans="1:5" ht="45" x14ac:dyDescent="0.25">
      <c r="A247" s="16" t="s">
        <v>285</v>
      </c>
      <c r="B247" s="17" t="s">
        <v>284</v>
      </c>
      <c r="C247" s="18">
        <v>1351535816.04</v>
      </c>
      <c r="D247" s="18">
        <v>971390546.69000006</v>
      </c>
      <c r="E247" s="12">
        <f t="shared" si="4"/>
        <v>0.7187308950022312</v>
      </c>
    </row>
    <row r="248" spans="1:5" ht="60" x14ac:dyDescent="0.25">
      <c r="A248" s="16" t="s">
        <v>435</v>
      </c>
      <c r="B248" s="17" t="s">
        <v>436</v>
      </c>
      <c r="C248" s="18">
        <v>100000000</v>
      </c>
      <c r="D248" s="18">
        <v>0</v>
      </c>
      <c r="E248" s="12">
        <f t="shared" si="4"/>
        <v>0</v>
      </c>
    </row>
    <row r="249" spans="1:5" ht="60" x14ac:dyDescent="0.25">
      <c r="A249" s="16" t="s">
        <v>433</v>
      </c>
      <c r="B249" s="17" t="s">
        <v>434</v>
      </c>
      <c r="C249" s="18">
        <v>100000000</v>
      </c>
      <c r="D249" s="18">
        <v>0</v>
      </c>
      <c r="E249" s="12">
        <f t="shared" si="4"/>
        <v>0</v>
      </c>
    </row>
    <row r="250" spans="1:5" ht="30" x14ac:dyDescent="0.25">
      <c r="A250" s="16" t="s">
        <v>502</v>
      </c>
      <c r="B250" s="17" t="s">
        <v>504</v>
      </c>
      <c r="C250" s="18">
        <v>835869565.22000003</v>
      </c>
      <c r="D250" s="18">
        <v>102158240.66</v>
      </c>
      <c r="E250" s="12">
        <f t="shared" si="4"/>
        <v>0.12221792120534028</v>
      </c>
    </row>
    <row r="251" spans="1:5" ht="30" x14ac:dyDescent="0.25">
      <c r="A251" s="16" t="s">
        <v>503</v>
      </c>
      <c r="B251" s="17" t="s">
        <v>505</v>
      </c>
      <c r="C251" s="18">
        <v>835869565.22000003</v>
      </c>
      <c r="D251" s="18">
        <v>102158240.66</v>
      </c>
      <c r="E251" s="12">
        <f t="shared" si="4"/>
        <v>0.12221792120534028</v>
      </c>
    </row>
    <row r="252" spans="1:5" x14ac:dyDescent="0.25">
      <c r="A252" s="16" t="s">
        <v>501</v>
      </c>
      <c r="B252" s="17" t="s">
        <v>507</v>
      </c>
      <c r="C252" s="18">
        <v>36200569.609999999</v>
      </c>
      <c r="D252" s="18">
        <v>36200569.609999999</v>
      </c>
      <c r="E252" s="12">
        <f t="shared" si="4"/>
        <v>1</v>
      </c>
    </row>
    <row r="253" spans="1:5" x14ac:dyDescent="0.25">
      <c r="A253" s="16" t="s">
        <v>506</v>
      </c>
      <c r="B253" s="17" t="s">
        <v>508</v>
      </c>
      <c r="C253" s="18">
        <v>36200569.609999999</v>
      </c>
      <c r="D253" s="18">
        <v>36200569.609999999</v>
      </c>
      <c r="E253" s="12">
        <f t="shared" si="4"/>
        <v>1</v>
      </c>
    </row>
    <row r="254" spans="1:5" x14ac:dyDescent="0.25">
      <c r="A254" s="13" t="s">
        <v>428</v>
      </c>
      <c r="B254" s="14" t="s">
        <v>429</v>
      </c>
      <c r="C254" s="15">
        <v>6664479.4400000004</v>
      </c>
      <c r="D254" s="15">
        <f>D255</f>
        <v>6665783.54</v>
      </c>
      <c r="E254" s="23">
        <f t="shared" si="4"/>
        <v>1.0001956791992144</v>
      </c>
    </row>
    <row r="255" spans="1:5" x14ac:dyDescent="0.25">
      <c r="A255" s="16" t="s">
        <v>430</v>
      </c>
      <c r="B255" s="17" t="s">
        <v>431</v>
      </c>
      <c r="C255" s="18">
        <v>6664479.4400000004</v>
      </c>
      <c r="D255" s="18">
        <v>6665783.54</v>
      </c>
      <c r="E255" s="12">
        <f t="shared" si="4"/>
        <v>1.0001956791992144</v>
      </c>
    </row>
    <row r="256" spans="1:5" x14ac:dyDescent="0.25">
      <c r="A256" s="16" t="s">
        <v>432</v>
      </c>
      <c r="B256" s="17" t="s">
        <v>431</v>
      </c>
      <c r="C256" s="18">
        <v>6664479.4400000004</v>
      </c>
      <c r="D256" s="18">
        <v>6665783.54</v>
      </c>
      <c r="E256" s="12">
        <f t="shared" si="4"/>
        <v>1.0001956791992144</v>
      </c>
    </row>
    <row r="257" spans="1:5" x14ac:dyDescent="0.25">
      <c r="A257" s="43" t="s">
        <v>466</v>
      </c>
      <c r="B257" s="44"/>
      <c r="C257" s="27">
        <f>C10+C180</f>
        <v>12618108013.440001</v>
      </c>
      <c r="D257" s="27">
        <f>D10+D180</f>
        <v>7616312468.6999998</v>
      </c>
      <c r="E257" s="26">
        <f t="shared" si="4"/>
        <v>0.60360178091577532</v>
      </c>
    </row>
    <row r="259" spans="1:5" ht="15.75" x14ac:dyDescent="0.25">
      <c r="A259" s="34"/>
      <c r="B259" s="35"/>
      <c r="C259" s="35"/>
      <c r="D259" s="35"/>
      <c r="E259" s="35"/>
    </row>
    <row r="260" spans="1:5" ht="15.75" x14ac:dyDescent="0.25">
      <c r="A260" s="34"/>
      <c r="B260" s="35"/>
      <c r="C260" s="35"/>
      <c r="D260" s="35"/>
      <c r="E260" s="35"/>
    </row>
    <row r="261" spans="1:5" ht="15.75" x14ac:dyDescent="0.25">
      <c r="A261" s="34" t="s">
        <v>509</v>
      </c>
      <c r="B261" s="35"/>
      <c r="C261" s="35"/>
      <c r="D261" s="35"/>
      <c r="E261" s="36" t="s">
        <v>476</v>
      </c>
    </row>
    <row r="262" spans="1:5" ht="15.75" x14ac:dyDescent="0.25">
      <c r="A262" s="34"/>
      <c r="B262" s="35"/>
      <c r="C262" s="35"/>
      <c r="D262" s="35"/>
      <c r="E262" s="36"/>
    </row>
    <row r="263" spans="1:5" ht="15.75" x14ac:dyDescent="0.25">
      <c r="A263" s="34"/>
      <c r="B263" s="35"/>
      <c r="C263" s="35"/>
      <c r="D263" s="35"/>
      <c r="E263" s="35"/>
    </row>
    <row r="264" spans="1:5" ht="15.75" x14ac:dyDescent="0.25">
      <c r="A264" s="34" t="s">
        <v>477</v>
      </c>
      <c r="B264" s="35"/>
      <c r="C264" s="35"/>
      <c r="D264" s="35"/>
      <c r="E264" s="36" t="s">
        <v>478</v>
      </c>
    </row>
  </sheetData>
  <mergeCells count="2">
    <mergeCell ref="A6:E6"/>
    <mergeCell ref="A257:B257"/>
  </mergeCells>
  <pageMargins left="0" right="0" top="1.5748031496062993" bottom="0.39370078740157483" header="0" footer="0"/>
  <pageSetup paperSize="9" scale="85" firstPageNumber="3" fitToHeight="9" orientation="landscape" useFirstPageNumber="1" r:id="rId1"/>
  <headerFooter>
    <oddHeader xml:space="preserve">&amp;C&amp;P
</oddHead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72354DD-306F-4AE3-B868-DFA373DB9B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2020 к постановлению</vt:lpstr>
      <vt:lpstr>'Доходы 2020 к постановлению'!Заголовки_для_печати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Елена Ю. Косенкова</cp:lastModifiedBy>
  <cp:lastPrinted>2020-10-26T11:54:17Z</cp:lastPrinted>
  <dcterms:created xsi:type="dcterms:W3CDTF">2019-04-08T05:40:33Z</dcterms:created>
  <dcterms:modified xsi:type="dcterms:W3CDTF">2020-10-30T12:28:14Z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