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4235" windowHeight="8700" tabRatio="310"/>
  </bookViews>
  <sheets>
    <sheet name="Лист1" sheetId="1" r:id="rId1"/>
  </sheets>
  <definedNames>
    <definedName name="_xlnm.Print_Area" localSheetId="0">Лист1!$A$1:$M$79</definedName>
  </definedNames>
  <calcPr calcId="114210"/>
</workbook>
</file>

<file path=xl/calcChain.xml><?xml version="1.0" encoding="utf-8"?>
<calcChain xmlns="http://schemas.openxmlformats.org/spreadsheetml/2006/main">
  <c r="J31" i="1"/>
  <c r="J26"/>
  <c r="J52"/>
  <c r="J18"/>
  <c r="K31"/>
  <c r="K26"/>
  <c r="K52"/>
  <c r="K18"/>
  <c r="I31"/>
  <c r="I26"/>
  <c r="I52"/>
  <c r="I18"/>
  <c r="J17"/>
  <c r="K17"/>
  <c r="I17"/>
  <c r="J29"/>
  <c r="J23"/>
  <c r="J24"/>
  <c r="J30"/>
  <c r="J25"/>
  <c r="J50"/>
  <c r="J51"/>
  <c r="J15"/>
  <c r="K29"/>
  <c r="K23"/>
  <c r="K24"/>
  <c r="K30"/>
  <c r="K25"/>
  <c r="K50"/>
  <c r="K51"/>
  <c r="K15"/>
  <c r="I29"/>
  <c r="I23"/>
  <c r="I24"/>
  <c r="I30"/>
  <c r="I25"/>
  <c r="I50"/>
  <c r="I51"/>
  <c r="I15"/>
  <c r="K63"/>
  <c r="J63"/>
  <c r="I63"/>
  <c r="I70"/>
  <c r="J70"/>
  <c r="K70"/>
  <c r="J56"/>
  <c r="K56"/>
  <c r="I56"/>
  <c r="I16"/>
  <c r="J32"/>
  <c r="I28"/>
  <c r="I20"/>
  <c r="K32"/>
  <c r="I37"/>
  <c r="J37"/>
  <c r="K37"/>
  <c r="I42"/>
  <c r="J42"/>
  <c r="K42"/>
  <c r="I47"/>
  <c r="J47"/>
  <c r="K47"/>
  <c r="I59"/>
  <c r="J59"/>
  <c r="K59"/>
  <c r="K53"/>
  <c r="J53"/>
  <c r="I53"/>
  <c r="I32"/>
  <c r="K27"/>
  <c r="K19"/>
  <c r="I27"/>
  <c r="J19"/>
  <c r="J27"/>
  <c r="I19"/>
</calcChain>
</file>

<file path=xl/sharedStrings.xml><?xml version="1.0" encoding="utf-8"?>
<sst xmlns="http://schemas.openxmlformats.org/spreadsheetml/2006/main" count="259" uniqueCount="80">
  <si>
    <t>Ответственный исполнитель, соисполнитель</t>
  </si>
  <si>
    <t>ИТОГО по программе</t>
  </si>
  <si>
    <t xml:space="preserve">коммунальному хозяйству                                                                                                        </t>
  </si>
  <si>
    <t>в том числе кредиторская задолженность</t>
  </si>
  <si>
    <t>Источник финансирова-    ния</t>
  </si>
  <si>
    <t>2020 год</t>
  </si>
  <si>
    <t xml:space="preserve"> Основные мероприятия муниципальной программы:</t>
  </si>
  <si>
    <t>Итого по мероприятию:</t>
  </si>
  <si>
    <t>Объем средств на реализацию программы, рублей</t>
  </si>
  <si>
    <t xml:space="preserve">к муниципальной программе, утвержденной </t>
  </si>
  <si>
    <t>постановлением Брянской городской</t>
  </si>
  <si>
    <t>План</t>
  </si>
  <si>
    <t>2021 год</t>
  </si>
  <si>
    <t xml:space="preserve">Комитет по жилищно-коммунальному хозяйству Брянской городской администрации
МКУ "Управление жилищно-коммунального хозяйства" 
г. Брянска
МБУ "Дорожное управление" г. Брянска
</t>
  </si>
  <si>
    <t xml:space="preserve">Муниципальная программа  города Брянска «Повышение безопасности дорожного движения в городе Брянске» </t>
  </si>
  <si>
    <t xml:space="preserve">Комитет по жилищно-коммунальному хозяйству Брянской городской администрации
МБУ "Дорожное управление" г. Брянска
</t>
  </si>
  <si>
    <t>Наименование муниципальной программы, подпрограммы, мероприятий подпрограммы, основных мероприятий муниципальной программы, направлений расходов</t>
  </si>
  <si>
    <t>Средства бюджета города Брянска</t>
  </si>
  <si>
    <t>Поступления из областного бюджета</t>
  </si>
  <si>
    <t>Поступления из федерального бюджета</t>
  </si>
  <si>
    <t>ГРБС</t>
  </si>
  <si>
    <t>МП</t>
  </si>
  <si>
    <t>ППМП</t>
  </si>
  <si>
    <t>ОМ</t>
  </si>
  <si>
    <t>НР</t>
  </si>
  <si>
    <t>Код бюджетной классификации</t>
  </si>
  <si>
    <t>008</t>
  </si>
  <si>
    <t xml:space="preserve">Связь с ожидаемыми-конечными результатами (индикаторами) муниципальной программы (подпрограмм) (порядковый номер результатов) </t>
  </si>
  <si>
    <t>02</t>
  </si>
  <si>
    <t>1, 2</t>
  </si>
  <si>
    <t>Комитет по жилищно-коммунальному хозяйству Брянской городской администрации
МБУ "Дорожное управление" г. Брянска</t>
  </si>
  <si>
    <t>1.1.  Обеспечение сохранности автомобильных дорог местного значения и условий безопасности движения по ним</t>
  </si>
  <si>
    <t>Итого</t>
  </si>
  <si>
    <t>01</t>
  </si>
  <si>
    <t>S6160</t>
  </si>
  <si>
    <t>S6170</t>
  </si>
  <si>
    <t>Средства бюджета города Брянска (соф.)</t>
  </si>
  <si>
    <t>и экономического анализа комитета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</si>
  <si>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</si>
  <si>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</si>
  <si>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</si>
  <si>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</si>
  <si>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R1</t>
  </si>
  <si>
    <t>Итого:</t>
  </si>
  <si>
    <t>Комитет по жилищно-коммунальному хозяйству Брянской городской администрации
МКУ "Управление жилищно-коммунального хозяйства" г. Брянска</t>
  </si>
  <si>
    <t>Заместитель Главы</t>
  </si>
  <si>
    <t>С.В. Хоменков</t>
  </si>
  <si>
    <t>2022 год</t>
  </si>
  <si>
    <t xml:space="preserve">1.2. Повышение безопасности дорожного движения  </t>
  </si>
  <si>
    <t>Комитет по жилищно-коммунальному хозяйству Брянской городской администрации</t>
  </si>
  <si>
    <t xml:space="preserve">Комитет по жилищно-коммунальному хозяйству Брянской городской администрации
МКУ "Управление жилищно-коммунального хозяйства" г. Брянска
</t>
  </si>
  <si>
    <t>Средства бюджета города Брянска
(соф.)</t>
  </si>
  <si>
    <r>
      <t xml:space="preserve">1.1.1. Обеспечение транспортной безопасности дорожного движения </t>
    </r>
    <r>
      <rPr>
        <i/>
        <sz val="8"/>
        <rFont val="Arial Cyr"/>
        <charset val="204"/>
      </rPr>
      <t/>
    </r>
  </si>
  <si>
    <t>1.1.2. Капитальный ремонт и ремонт автодорог</t>
  </si>
  <si>
    <t>1.1.3. Содержание автодорог и искусственных сооружений в их составе, обеспечение условий безопасности дорожного движения</t>
  </si>
  <si>
    <t>81610
S6170</t>
  </si>
  <si>
    <t>81680,
S6160</t>
  </si>
  <si>
    <t>81610,
S6170</t>
  </si>
  <si>
    <r>
      <t xml:space="preserve">2. Региональный проект "Дорожная сеть"
Финансовое обеспечение дорожной деятельности в рамках реализации национального проекта "Безопасные и качественные автомобильные дороги"
</t>
    </r>
    <r>
      <rPr>
        <i/>
        <sz val="8"/>
        <rFont val="Arial Cyr"/>
        <charset val="204"/>
      </rPr>
      <t>(капитальный ремонт, ремонт автомобильных дорог</t>
    </r>
    <r>
      <rPr>
        <i/>
        <sz val="9"/>
        <rFont val="Arial Cyr"/>
        <charset val="204"/>
      </rPr>
      <t>)</t>
    </r>
  </si>
  <si>
    <t>«Приложение № 2</t>
  </si>
  <si>
    <t>И.А. Малашенок</t>
  </si>
  <si>
    <t>Главный специалист отдела прогнозирования</t>
  </si>
  <si>
    <t>к постановлению Брянской городской администрации</t>
  </si>
  <si>
    <t>администрации от 29.12.2018 № 4194-п</t>
  </si>
  <si>
    <t xml:space="preserve">Комитет по жилищно-коммунальному хозяйству Брянской городской администрации
МКУ "Управление жилищно-коммунального хозяйства" г. Брянска
</t>
  </si>
  <si>
    <t>16160,
50210</t>
  </si>
  <si>
    <t xml:space="preserve">4. Основное мероприятие:
Развитие дорожной сети </t>
  </si>
  <si>
    <t>4.1. Бюджетные инвестиции в объекты  капитального строительства муниципальной собственности</t>
  </si>
  <si>
    <t xml:space="preserve">4.2. Развитие и совершенствование сети автомобильных дорог местного значения общего пользования </t>
  </si>
  <si>
    <t>R2</t>
  </si>
  <si>
    <t>1. 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</si>
  <si>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И.о. председателя комитета по жилищно-</t>
  </si>
  <si>
    <t>Приложение № 2</t>
  </si>
  <si>
    <r>
      <t xml:space="preserve">5. Региональный проект "Дорожная сеть"
Финансовое обеспечение дорожной деятельности в рамках реализации национального проекта "Безопасные и качественные автомобильные дороги"
</t>
    </r>
    <r>
      <rPr>
        <i/>
        <sz val="8"/>
        <rFont val="Arial Cyr"/>
        <charset val="204"/>
      </rPr>
      <t>(строительство и реконструкция объектов дорожного хозяйства)</t>
    </r>
  </si>
  <si>
    <t>6. Региональный проект "Жильё".
Мероприятия по стимулированию программ развития  жилищного строительства субъектов Российской Федерации</t>
  </si>
  <si>
    <t>1, 2, 3, 4, 5, 6, 7</t>
  </si>
  <si>
    <t>».</t>
  </si>
  <si>
    <t>3.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</si>
  <si>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Ю.В. Пацинский</t>
  </si>
  <si>
    <t>от 13.07.2020 № 1726-п</t>
  </si>
</sst>
</file>

<file path=xl/styles.xml><?xml version="1.0" encoding="utf-8"?>
<styleSheet xmlns="http://schemas.openxmlformats.org/spreadsheetml/2006/main">
  <numFmts count="1">
    <numFmt numFmtId="164" formatCode="#,##0.000"/>
  </numFmts>
  <fonts count="3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b/>
      <sz val="10"/>
      <name val="Times New Roman"/>
      <family val="1"/>
      <charset val="204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b/>
      <sz val="9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i/>
      <sz val="9"/>
      <name val="Arial Cyr"/>
      <charset val="204"/>
    </font>
    <font>
      <b/>
      <sz val="9"/>
      <name val="Arial"/>
      <family val="2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i/>
      <sz val="8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20"/>
      <color indexed="10"/>
      <name val="Arial Cyr"/>
      <charset val="204"/>
    </font>
    <font>
      <sz val="24"/>
      <color indexed="10"/>
      <name val="Times New Roman"/>
      <family val="1"/>
      <charset val="204"/>
    </font>
    <font>
      <sz val="15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name val="Book Antiqu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2" fillId="0" borderId="0" xfId="0" applyFont="1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left"/>
    </xf>
    <xf numFmtId="0" fontId="13" fillId="0" borderId="0" xfId="0" applyFont="1" applyFill="1" applyBorder="1" applyAlignment="1">
      <alignment vertical="top" wrapText="1"/>
    </xf>
    <xf numFmtId="164" fontId="12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6" fillId="0" borderId="4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horizontal="right" vertical="top" wrapText="1"/>
    </xf>
    <xf numFmtId="0" fontId="14" fillId="0" borderId="1" xfId="0" applyFont="1" applyBorder="1" applyAlignment="1">
      <alignment vertical="top" wrapText="1"/>
    </xf>
    <xf numFmtId="4" fontId="10" fillId="2" borderId="1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17" fillId="0" borderId="0" xfId="0" applyFont="1"/>
    <xf numFmtId="0" fontId="18" fillId="0" borderId="0" xfId="0" applyFont="1" applyAlignment="1">
      <alignment horizontal="center"/>
    </xf>
    <xf numFmtId="0" fontId="19" fillId="0" borderId="0" xfId="0" applyFont="1"/>
    <xf numFmtId="4" fontId="18" fillId="0" borderId="0" xfId="0" applyNumberFormat="1" applyFont="1" applyAlignment="1">
      <alignment horizontal="center"/>
    </xf>
    <xf numFmtId="4" fontId="19" fillId="0" borderId="0" xfId="0" applyNumberFormat="1" applyFont="1"/>
    <xf numFmtId="0" fontId="7" fillId="0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20" fillId="3" borderId="1" xfId="0" applyFont="1" applyFill="1" applyBorder="1" applyAlignment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left" vertical="top" wrapText="1"/>
    </xf>
    <xf numFmtId="49" fontId="20" fillId="0" borderId="3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0" fillId="0" borderId="2" xfId="0" applyFont="1" applyBorder="1" applyAlignment="1">
      <alignment vertical="top" wrapText="1"/>
    </xf>
    <xf numFmtId="4" fontId="10" fillId="0" borderId="2" xfId="0" applyNumberFormat="1" applyFont="1" applyFill="1" applyBorder="1" applyAlignment="1">
      <alignment horizontal="right" vertical="top" wrapText="1"/>
    </xf>
    <xf numFmtId="4" fontId="6" fillId="0" borderId="6" xfId="0" applyNumberFormat="1" applyFont="1" applyBorder="1" applyAlignment="1">
      <alignment horizontal="right" vertical="top" wrapText="1"/>
    </xf>
    <xf numFmtId="49" fontId="20" fillId="0" borderId="1" xfId="0" applyNumberFormat="1" applyFont="1" applyBorder="1" applyAlignment="1">
      <alignment horizontal="left" vertical="top" wrapText="1"/>
    </xf>
    <xf numFmtId="0" fontId="23" fillId="0" borderId="0" xfId="0" applyFont="1"/>
    <xf numFmtId="0" fontId="4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5" fillId="0" borderId="0" xfId="0" applyFont="1"/>
    <xf numFmtId="0" fontId="11" fillId="0" borderId="1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1" fillId="0" borderId="1" xfId="0" applyFont="1" applyFill="1" applyBorder="1" applyAlignment="1">
      <alignment horizontal="left" vertical="top" wrapText="1"/>
    </xf>
    <xf numFmtId="164" fontId="0" fillId="4" borderId="0" xfId="0" applyNumberFormat="1" applyFill="1" applyBorder="1"/>
    <xf numFmtId="0" fontId="26" fillId="0" borderId="0" xfId="0" applyFont="1" applyAlignment="1">
      <alignment horizontal="center"/>
    </xf>
    <xf numFmtId="0" fontId="24" fillId="0" borderId="0" xfId="0" applyFont="1" applyAlignment="1">
      <alignment horizontal="left" vertical="top"/>
    </xf>
    <xf numFmtId="0" fontId="28" fillId="0" borderId="0" xfId="0" applyFont="1" applyAlignment="1">
      <alignment horizontal="center" vertical="top"/>
    </xf>
    <xf numFmtId="4" fontId="6" fillId="0" borderId="0" xfId="0" applyNumberFormat="1" applyFont="1" applyBorder="1" applyAlignment="1">
      <alignment horizontal="right" vertical="top" wrapText="1"/>
    </xf>
    <xf numFmtId="4" fontId="6" fillId="2" borderId="0" xfId="0" applyNumberFormat="1" applyFont="1" applyFill="1" applyBorder="1" applyAlignment="1">
      <alignment horizontal="right" vertical="top" wrapText="1"/>
    </xf>
    <xf numFmtId="4" fontId="6" fillId="0" borderId="0" xfId="0" applyNumberFormat="1" applyFont="1" applyFill="1" applyBorder="1" applyAlignment="1">
      <alignment horizontal="right" vertical="top" wrapText="1"/>
    </xf>
    <xf numFmtId="0" fontId="4" fillId="0" borderId="7" xfId="0" applyFont="1" applyBorder="1" applyAlignment="1">
      <alignment vertical="top" wrapText="1"/>
    </xf>
    <xf numFmtId="4" fontId="6" fillId="0" borderId="6" xfId="0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29" fillId="0" borderId="0" xfId="0" applyFont="1" applyFill="1" applyAlignment="1">
      <alignment horizontal="center" vertical="top"/>
    </xf>
    <xf numFmtId="0" fontId="24" fillId="0" borderId="0" xfId="0" applyFont="1" applyFill="1" applyAlignment="1">
      <alignment horizontal="left" vertical="top"/>
    </xf>
    <xf numFmtId="4" fontId="30" fillId="0" borderId="0" xfId="0" applyNumberFormat="1" applyFont="1" applyAlignment="1">
      <alignment horizontal="center"/>
    </xf>
    <xf numFmtId="0" fontId="12" fillId="0" borderId="0" xfId="0" applyFont="1"/>
    <xf numFmtId="0" fontId="20" fillId="0" borderId="7" xfId="0" applyFont="1" applyBorder="1" applyAlignment="1">
      <alignment horizontal="left" vertical="top" wrapText="1"/>
    </xf>
    <xf numFmtId="4" fontId="6" fillId="3" borderId="1" xfId="0" applyNumberFormat="1" applyFont="1" applyFill="1" applyBorder="1" applyAlignment="1">
      <alignment horizontal="right" vertical="top" wrapText="1"/>
    </xf>
    <xf numFmtId="4" fontId="6" fillId="3" borderId="1" xfId="0" applyNumberFormat="1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wrapText="1"/>
    </xf>
    <xf numFmtId="0" fontId="21" fillId="0" borderId="7" xfId="0" applyFont="1" applyFill="1" applyBorder="1" applyAlignment="1">
      <alignment horizontal="left" vertical="top" wrapText="1"/>
    </xf>
    <xf numFmtId="0" fontId="24" fillId="0" borderId="0" xfId="0" applyFont="1" applyFill="1" applyAlignment="1">
      <alignment horizontal="left" vertical="top"/>
    </xf>
    <xf numFmtId="0" fontId="21" fillId="0" borderId="3" xfId="0" applyFont="1" applyFill="1" applyBorder="1" applyAlignment="1">
      <alignment horizontal="left" vertical="top" wrapText="1"/>
    </xf>
    <xf numFmtId="0" fontId="21" fillId="0" borderId="7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21" fillId="0" borderId="5" xfId="0" applyFont="1" applyFill="1" applyBorder="1" applyAlignment="1">
      <alignment horizontal="left" vertical="top" wrapText="1"/>
    </xf>
    <xf numFmtId="0" fontId="24" fillId="0" borderId="0" xfId="0" applyFont="1" applyAlignment="1">
      <alignment horizontal="left"/>
    </xf>
    <xf numFmtId="0" fontId="8" fillId="3" borderId="0" xfId="0" applyFont="1" applyFill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4" fontId="6" fillId="0" borderId="3" xfId="0" applyNumberFormat="1" applyFont="1" applyFill="1" applyBorder="1" applyAlignment="1">
      <alignment horizontal="left" vertical="top" wrapText="1"/>
    </xf>
    <xf numFmtId="4" fontId="6" fillId="0" borderId="7" xfId="0" applyNumberFormat="1" applyFont="1" applyFill="1" applyBorder="1" applyAlignment="1">
      <alignment horizontal="left" vertical="top" wrapText="1"/>
    </xf>
    <xf numFmtId="4" fontId="6" fillId="0" borderId="5" xfId="0" applyNumberFormat="1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49" fontId="16" fillId="0" borderId="3" xfId="0" applyNumberFormat="1" applyFont="1" applyFill="1" applyBorder="1" applyAlignment="1">
      <alignment horizontal="left" vertical="top" wrapText="1"/>
    </xf>
    <xf numFmtId="49" fontId="16" fillId="0" borderId="7" xfId="0" applyNumberFormat="1" applyFont="1" applyFill="1" applyBorder="1" applyAlignment="1">
      <alignment horizontal="left" vertical="top" wrapText="1"/>
    </xf>
    <xf numFmtId="49" fontId="16" fillId="0" borderId="5" xfId="0" applyNumberFormat="1" applyFont="1" applyFill="1" applyBorder="1" applyAlignment="1">
      <alignment horizontal="left" vertical="top" wrapText="1"/>
    </xf>
    <xf numFmtId="0" fontId="24" fillId="0" borderId="0" xfId="0" applyFont="1" applyAlignment="1">
      <alignment horizontal="left" vertical="top"/>
    </xf>
    <xf numFmtId="0" fontId="4" fillId="0" borderId="3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11" fillId="0" borderId="3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4" fillId="0" borderId="3" xfId="0" applyFont="1" applyFill="1" applyBorder="1" applyAlignment="1">
      <alignment vertical="top" wrapText="1"/>
    </xf>
    <xf numFmtId="0" fontId="14" fillId="0" borderId="7" xfId="0" applyFont="1" applyFill="1" applyBorder="1" applyAlignment="1">
      <alignment vertical="top" wrapText="1"/>
    </xf>
    <xf numFmtId="0" fontId="14" fillId="0" borderId="5" xfId="0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0" fillId="0" borderId="8" xfId="0" applyBorder="1"/>
    <xf numFmtId="0" fontId="27" fillId="0" borderId="0" xfId="0" applyFont="1" applyFill="1"/>
  </cellXfs>
  <cellStyles count="1">
    <cellStyle name="Обычный" xfId="0" builtinId="0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99"/>
  <sheetViews>
    <sheetView tabSelected="1" view="pageBreakPreview" zoomScaleNormal="90" zoomScaleSheetLayoutView="100" workbookViewId="0">
      <selection activeCell="A49" sqref="A49:L49"/>
    </sheetView>
  </sheetViews>
  <sheetFormatPr defaultRowHeight="12.75"/>
  <cols>
    <col min="1" max="1" width="25.5703125" customWidth="1"/>
    <col min="2" max="2" width="19.7109375" customWidth="1"/>
    <col min="3" max="3" width="14.85546875" customWidth="1"/>
    <col min="4" max="4" width="5.7109375" customWidth="1"/>
    <col min="5" max="5" width="5.42578125" customWidth="1"/>
    <col min="6" max="6" width="6" customWidth="1"/>
    <col min="7" max="7" width="4.5703125" customWidth="1"/>
    <col min="8" max="8" width="6.28515625" customWidth="1"/>
    <col min="9" max="9" width="15.7109375" customWidth="1"/>
    <col min="10" max="10" width="16.140625" customWidth="1"/>
    <col min="11" max="11" width="15.28515625" customWidth="1"/>
    <col min="12" max="12" width="19.42578125" customWidth="1"/>
    <col min="13" max="13" width="3.42578125" customWidth="1"/>
    <col min="14" max="14" width="15.28515625" customWidth="1"/>
    <col min="15" max="15" width="15.140625" customWidth="1"/>
    <col min="16" max="16" width="18.140625" customWidth="1"/>
    <col min="17" max="17" width="15" customWidth="1"/>
    <col min="18" max="18" width="17.140625" customWidth="1"/>
  </cols>
  <sheetData>
    <row r="1" spans="1:18" ht="24" customHeight="1">
      <c r="A1" s="82">
        <v>7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18" ht="21.75" customHeight="1">
      <c r="A2" s="63"/>
      <c r="B2" s="63"/>
      <c r="C2" s="63"/>
      <c r="D2" s="63"/>
      <c r="E2" s="63"/>
      <c r="F2" s="63"/>
      <c r="G2" s="63"/>
      <c r="H2" s="63"/>
      <c r="I2" s="80" t="s">
        <v>72</v>
      </c>
      <c r="J2" s="80"/>
      <c r="K2" s="80"/>
      <c r="L2" s="80"/>
    </row>
    <row r="3" spans="1:18" ht="20.25" customHeight="1">
      <c r="A3" s="63"/>
      <c r="B3" s="63"/>
      <c r="C3" s="63"/>
      <c r="D3" s="63"/>
      <c r="E3" s="63"/>
      <c r="F3" s="63"/>
      <c r="G3" s="63"/>
      <c r="H3" s="63"/>
      <c r="I3" s="73" t="s">
        <v>62</v>
      </c>
      <c r="J3" s="73"/>
      <c r="K3" s="73"/>
      <c r="L3" s="73"/>
    </row>
    <row r="4" spans="1:18" ht="22.5" customHeight="1">
      <c r="A4" s="63"/>
      <c r="B4" s="63"/>
      <c r="C4" s="63"/>
      <c r="D4" s="63"/>
      <c r="E4" s="63"/>
      <c r="F4" s="63"/>
      <c r="G4" s="63"/>
      <c r="H4" s="63"/>
      <c r="I4" s="73" t="s">
        <v>79</v>
      </c>
      <c r="J4" s="73"/>
      <c r="K4" s="73"/>
      <c r="L4" s="73"/>
    </row>
    <row r="5" spans="1:18" ht="18" customHeight="1">
      <c r="A5" s="56"/>
      <c r="B5" s="56"/>
      <c r="C5" s="56"/>
      <c r="D5" s="56"/>
      <c r="E5" s="56"/>
      <c r="F5" s="56"/>
      <c r="G5" s="56"/>
      <c r="H5" s="56"/>
      <c r="I5" s="80" t="s">
        <v>59</v>
      </c>
      <c r="J5" s="80"/>
      <c r="K5" s="80"/>
      <c r="L5" s="80"/>
      <c r="M5" s="48"/>
      <c r="N5" s="48"/>
    </row>
    <row r="6" spans="1:18" ht="18" customHeight="1">
      <c r="A6" s="56"/>
      <c r="B6" s="56"/>
      <c r="C6" s="56"/>
      <c r="D6" s="56"/>
      <c r="E6" s="56"/>
      <c r="F6" s="56"/>
      <c r="G6" s="56"/>
      <c r="H6" s="56"/>
      <c r="I6" s="73" t="s">
        <v>9</v>
      </c>
      <c r="J6" s="73"/>
      <c r="K6" s="73"/>
      <c r="L6" s="73"/>
      <c r="M6" s="73"/>
      <c r="N6" s="64"/>
    </row>
    <row r="7" spans="1:18" ht="18" customHeight="1">
      <c r="A7" s="56"/>
      <c r="B7" s="56"/>
      <c r="C7" s="56"/>
      <c r="D7" s="56"/>
      <c r="E7" s="56"/>
      <c r="F7" s="56"/>
      <c r="G7" s="56"/>
      <c r="H7" s="56"/>
      <c r="I7" s="101" t="s">
        <v>10</v>
      </c>
      <c r="J7" s="101"/>
      <c r="K7" s="101"/>
      <c r="L7" s="101"/>
      <c r="M7" s="48"/>
      <c r="N7" s="48"/>
    </row>
    <row r="8" spans="1:18" ht="20.25" customHeight="1">
      <c r="A8" s="55"/>
      <c r="B8" s="55"/>
      <c r="C8" s="55"/>
      <c r="D8" s="55"/>
      <c r="E8" s="55"/>
      <c r="F8" s="55"/>
      <c r="G8" s="55"/>
      <c r="H8" s="55"/>
      <c r="I8" s="101" t="s">
        <v>63</v>
      </c>
      <c r="J8" s="101"/>
      <c r="K8" s="101"/>
      <c r="L8" s="101"/>
      <c r="M8" s="48"/>
      <c r="N8" s="48"/>
    </row>
    <row r="9" spans="1:18" ht="21.75" customHeight="1">
      <c r="A9" s="83" t="s">
        <v>11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48"/>
      <c r="N9" s="48"/>
    </row>
    <row r="10" spans="1:18" ht="19.5">
      <c r="A10" s="84" t="s">
        <v>41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48"/>
      <c r="N10" s="48"/>
    </row>
    <row r="11" spans="1:18" ht="12.7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4"/>
    </row>
    <row r="12" spans="1:18" ht="15.7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  <row r="13" spans="1:18" ht="27" customHeight="1">
      <c r="A13" s="85" t="s">
        <v>16</v>
      </c>
      <c r="B13" s="93" t="s">
        <v>0</v>
      </c>
      <c r="C13" s="93" t="s">
        <v>4</v>
      </c>
      <c r="D13" s="87" t="s">
        <v>25</v>
      </c>
      <c r="E13" s="88"/>
      <c r="F13" s="88"/>
      <c r="G13" s="88"/>
      <c r="H13" s="89"/>
      <c r="I13" s="95" t="s">
        <v>8</v>
      </c>
      <c r="J13" s="96"/>
      <c r="K13" s="97"/>
      <c r="L13" s="93" t="s">
        <v>27</v>
      </c>
    </row>
    <row r="14" spans="1:18" ht="85.5" customHeight="1">
      <c r="A14" s="86"/>
      <c r="B14" s="94"/>
      <c r="C14" s="94"/>
      <c r="D14" s="34" t="s">
        <v>20</v>
      </c>
      <c r="E14" s="34" t="s">
        <v>21</v>
      </c>
      <c r="F14" s="34" t="s">
        <v>22</v>
      </c>
      <c r="G14" s="34" t="s">
        <v>23</v>
      </c>
      <c r="H14" s="34" t="s">
        <v>24</v>
      </c>
      <c r="I14" s="9" t="s">
        <v>5</v>
      </c>
      <c r="J14" s="9" t="s">
        <v>12</v>
      </c>
      <c r="K14" s="9" t="s">
        <v>47</v>
      </c>
      <c r="L14" s="94"/>
      <c r="N14" s="71"/>
      <c r="O14" s="32"/>
      <c r="P14" s="28"/>
      <c r="Q14" s="28"/>
      <c r="R14" s="29"/>
    </row>
    <row r="15" spans="1:18" ht="28.5" customHeight="1">
      <c r="A15" s="116" t="s">
        <v>14</v>
      </c>
      <c r="B15" s="102" t="s">
        <v>13</v>
      </c>
      <c r="C15" s="2" t="s">
        <v>17</v>
      </c>
      <c r="D15" s="38" t="s">
        <v>26</v>
      </c>
      <c r="E15" s="39" t="s">
        <v>28</v>
      </c>
      <c r="F15" s="38"/>
      <c r="G15" s="35"/>
      <c r="H15" s="35"/>
      <c r="I15" s="24">
        <f>SUM(I23+I24+I25+I44+I50+I51+I60+I65+I66)</f>
        <v>205338599.66</v>
      </c>
      <c r="J15" s="24">
        <f>SUM(J23+J24+J25+J44+J50+J51+J60+J65+J66)</f>
        <v>167226799.15000001</v>
      </c>
      <c r="K15" s="24">
        <f>SUM(K23+K24+K25+K44+K50+K51+K60+K65+K66)</f>
        <v>125646780.99000001</v>
      </c>
      <c r="L15" s="98" t="s">
        <v>75</v>
      </c>
      <c r="N15" s="26"/>
      <c r="O15" s="65"/>
      <c r="P15" s="30"/>
      <c r="Q15" s="30"/>
      <c r="R15" s="31"/>
    </row>
    <row r="16" spans="1:18" ht="33.75" customHeight="1">
      <c r="A16" s="117"/>
      <c r="B16" s="103"/>
      <c r="C16" s="2" t="s">
        <v>3</v>
      </c>
      <c r="D16" s="38" t="s">
        <v>26</v>
      </c>
      <c r="E16" s="39" t="s">
        <v>28</v>
      </c>
      <c r="F16" s="38"/>
      <c r="G16" s="35"/>
      <c r="H16" s="35"/>
      <c r="I16" s="70">
        <f>I38</f>
        <v>165180</v>
      </c>
      <c r="J16" s="18"/>
      <c r="K16" s="18"/>
      <c r="L16" s="99"/>
      <c r="O16" s="66"/>
    </row>
    <row r="17" spans="1:18" ht="34.5" customHeight="1">
      <c r="A17" s="117"/>
      <c r="B17" s="103"/>
      <c r="C17" s="2" t="s">
        <v>19</v>
      </c>
      <c r="D17" s="38" t="s">
        <v>26</v>
      </c>
      <c r="E17" s="39" t="s">
        <v>28</v>
      </c>
      <c r="F17" s="38"/>
      <c r="G17" s="35"/>
      <c r="H17" s="35"/>
      <c r="I17" s="24">
        <f>I45+I48+I61+I67</f>
        <v>1232097833</v>
      </c>
      <c r="J17" s="24">
        <f>J45+J48+J61+J67</f>
        <v>562466533</v>
      </c>
      <c r="K17" s="24">
        <f>K45+K48+K61+K67</f>
        <v>100000000</v>
      </c>
      <c r="L17" s="99"/>
      <c r="N17" s="26"/>
      <c r="O17" s="65"/>
    </row>
    <row r="18" spans="1:18" ht="33" customHeight="1">
      <c r="A18" s="117"/>
      <c r="B18" s="103"/>
      <c r="C18" s="33" t="s">
        <v>18</v>
      </c>
      <c r="D18" s="38" t="s">
        <v>26</v>
      </c>
      <c r="E18" s="39" t="s">
        <v>28</v>
      </c>
      <c r="F18" s="38"/>
      <c r="G18" s="36"/>
      <c r="H18" s="36"/>
      <c r="I18" s="24">
        <f>I26+I46+I52+I62+I68+I69</f>
        <v>1207496634.51</v>
      </c>
      <c r="J18" s="24">
        <f>J26+J46+J52+J62+J68+J69</f>
        <v>1666164331.7</v>
      </c>
      <c r="K18" s="24">
        <f>K26+K46+K52+K62+K68+K69</f>
        <v>1739050957.1799998</v>
      </c>
      <c r="L18" s="99"/>
      <c r="N18" s="26"/>
      <c r="O18" s="65"/>
    </row>
    <row r="19" spans="1:18" ht="25.5" customHeight="1">
      <c r="A19" s="117"/>
      <c r="B19" s="103"/>
      <c r="C19" s="2" t="s">
        <v>1</v>
      </c>
      <c r="D19" s="38" t="s">
        <v>26</v>
      </c>
      <c r="E19" s="39" t="s">
        <v>28</v>
      </c>
      <c r="F19" s="38"/>
      <c r="G19" s="35"/>
      <c r="H19" s="35"/>
      <c r="I19" s="24">
        <f>SUM(I15+I17+I18)</f>
        <v>2644933067.1700001</v>
      </c>
      <c r="J19" s="24">
        <f>SUM(J15+J17+J18)</f>
        <v>2395857663.8499999</v>
      </c>
      <c r="K19" s="24">
        <f>SUM(K15+K17+K18)</f>
        <v>1964697738.1699998</v>
      </c>
      <c r="L19" s="99"/>
      <c r="N19" s="26"/>
      <c r="O19" s="65"/>
      <c r="P19" s="30"/>
      <c r="Q19" s="30"/>
      <c r="R19" s="31"/>
    </row>
    <row r="20" spans="1:18" ht="34.5" customHeight="1">
      <c r="A20" s="118"/>
      <c r="B20" s="104"/>
      <c r="C20" s="2" t="s">
        <v>3</v>
      </c>
      <c r="D20" s="35" t="s">
        <v>26</v>
      </c>
      <c r="E20" s="44" t="s">
        <v>28</v>
      </c>
      <c r="F20" s="35"/>
      <c r="G20" s="35"/>
      <c r="H20" s="35"/>
      <c r="I20" s="70">
        <f>I28</f>
        <v>165180</v>
      </c>
      <c r="J20" s="18"/>
      <c r="K20" s="18"/>
      <c r="L20" s="100"/>
    </row>
    <row r="21" spans="1:18" ht="21" customHeight="1" thickBot="1">
      <c r="A21" s="81">
        <v>8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</row>
    <row r="22" spans="1:18" ht="39.75" customHeight="1">
      <c r="A22" s="8" t="s">
        <v>6</v>
      </c>
      <c r="B22" s="11"/>
      <c r="C22" s="40"/>
      <c r="D22" s="41"/>
      <c r="E22" s="41"/>
      <c r="F22" s="41"/>
      <c r="G22" s="41"/>
      <c r="H22" s="41"/>
      <c r="I22" s="42"/>
      <c r="J22" s="42"/>
      <c r="K22" s="42"/>
      <c r="L22" s="10"/>
      <c r="P22" s="5"/>
    </row>
    <row r="23" spans="1:18" ht="24" customHeight="1">
      <c r="A23" s="90" t="s">
        <v>70</v>
      </c>
      <c r="B23" s="102" t="s">
        <v>30</v>
      </c>
      <c r="C23" s="2" t="s">
        <v>17</v>
      </c>
      <c r="D23" s="38" t="s">
        <v>26</v>
      </c>
      <c r="E23" s="39" t="s">
        <v>28</v>
      </c>
      <c r="F23" s="38">
        <v>0</v>
      </c>
      <c r="G23" s="39" t="s">
        <v>33</v>
      </c>
      <c r="H23" s="35">
        <v>81610</v>
      </c>
      <c r="I23" s="25">
        <f>I29</f>
        <v>23401744.309999999</v>
      </c>
      <c r="J23" s="25">
        <f>J29</f>
        <v>28237332.300000001</v>
      </c>
      <c r="K23" s="25">
        <f>K29</f>
        <v>7785064</v>
      </c>
      <c r="L23" s="76" t="s">
        <v>29</v>
      </c>
      <c r="P23" s="58"/>
    </row>
    <row r="24" spans="1:18" ht="23.25" customHeight="1">
      <c r="A24" s="91"/>
      <c r="B24" s="103"/>
      <c r="C24" s="2" t="s">
        <v>17</v>
      </c>
      <c r="D24" s="35" t="s">
        <v>26</v>
      </c>
      <c r="E24" s="35" t="s">
        <v>28</v>
      </c>
      <c r="F24" s="35">
        <v>0</v>
      </c>
      <c r="G24" s="35" t="s">
        <v>33</v>
      </c>
      <c r="H24" s="35">
        <v>81660</v>
      </c>
      <c r="I24" s="25">
        <f>I43</f>
        <v>7383868.4199999999</v>
      </c>
      <c r="J24" s="25">
        <f>J43</f>
        <v>0</v>
      </c>
      <c r="K24" s="25">
        <f>K43</f>
        <v>0</v>
      </c>
      <c r="L24" s="77"/>
      <c r="P24" s="58"/>
    </row>
    <row r="25" spans="1:18" ht="33" customHeight="1">
      <c r="A25" s="91"/>
      <c r="B25" s="103"/>
      <c r="C25" s="2" t="s">
        <v>36</v>
      </c>
      <c r="D25" s="35" t="s">
        <v>26</v>
      </c>
      <c r="E25" s="35" t="s">
        <v>28</v>
      </c>
      <c r="F25" s="35">
        <v>0</v>
      </c>
      <c r="G25" s="35" t="s">
        <v>33</v>
      </c>
      <c r="H25" s="35" t="s">
        <v>35</v>
      </c>
      <c r="I25" s="25">
        <f t="shared" ref="I25:K26" si="0">I30</f>
        <v>53295253</v>
      </c>
      <c r="J25" s="25">
        <f t="shared" si="0"/>
        <v>47425541</v>
      </c>
      <c r="K25" s="25">
        <f t="shared" si="0"/>
        <v>50032165.559999995</v>
      </c>
      <c r="L25" s="77"/>
      <c r="P25" s="58"/>
    </row>
    <row r="26" spans="1:18" ht="33.75" customHeight="1">
      <c r="A26" s="91"/>
      <c r="B26" s="103"/>
      <c r="C26" s="2" t="s">
        <v>18</v>
      </c>
      <c r="D26" s="37" t="s">
        <v>26</v>
      </c>
      <c r="E26" s="37" t="s">
        <v>28</v>
      </c>
      <c r="F26" s="37">
        <v>0</v>
      </c>
      <c r="G26" s="35" t="s">
        <v>33</v>
      </c>
      <c r="H26" s="37" t="s">
        <v>35</v>
      </c>
      <c r="I26" s="25">
        <f t="shared" si="0"/>
        <v>454929913</v>
      </c>
      <c r="J26" s="25">
        <f t="shared" si="0"/>
        <v>422406962</v>
      </c>
      <c r="K26" s="25">
        <f t="shared" si="0"/>
        <v>450289489.99999994</v>
      </c>
      <c r="L26" s="77"/>
      <c r="P26" s="5"/>
    </row>
    <row r="27" spans="1:18" ht="22.5" customHeight="1">
      <c r="A27" s="91"/>
      <c r="B27" s="103"/>
      <c r="C27" s="47" t="s">
        <v>7</v>
      </c>
      <c r="D27" s="37" t="s">
        <v>26</v>
      </c>
      <c r="E27" s="37" t="s">
        <v>28</v>
      </c>
      <c r="F27" s="37">
        <v>0</v>
      </c>
      <c r="G27" s="35" t="s">
        <v>33</v>
      </c>
      <c r="H27" s="62" t="s">
        <v>57</v>
      </c>
      <c r="I27" s="25">
        <f>I23+I24+I25+I26</f>
        <v>539010778.73000002</v>
      </c>
      <c r="J27" s="25">
        <f>J23+J24+J25+J26</f>
        <v>498069835.30000001</v>
      </c>
      <c r="K27" s="25">
        <f>K23+K24+K25+K26</f>
        <v>508106719.55999994</v>
      </c>
      <c r="L27" s="77"/>
    </row>
    <row r="28" spans="1:18" ht="33" customHeight="1">
      <c r="A28" s="92"/>
      <c r="B28" s="104"/>
      <c r="C28" s="2" t="s">
        <v>3</v>
      </c>
      <c r="D28" s="67"/>
      <c r="E28" s="67"/>
      <c r="F28" s="67"/>
      <c r="G28" s="38"/>
      <c r="H28" s="62"/>
      <c r="I28" s="70">
        <f>I38</f>
        <v>165180</v>
      </c>
      <c r="J28" s="68"/>
      <c r="K28" s="68"/>
      <c r="L28" s="78"/>
    </row>
    <row r="29" spans="1:18" ht="24" customHeight="1">
      <c r="A29" s="102" t="s">
        <v>31</v>
      </c>
      <c r="B29" s="102" t="s">
        <v>15</v>
      </c>
      <c r="C29" s="2" t="s">
        <v>17</v>
      </c>
      <c r="D29" s="38" t="s">
        <v>26</v>
      </c>
      <c r="E29" s="39" t="s">
        <v>28</v>
      </c>
      <c r="F29" s="38">
        <v>0</v>
      </c>
      <c r="G29" s="39" t="s">
        <v>33</v>
      </c>
      <c r="H29" s="35">
        <v>81610</v>
      </c>
      <c r="I29" s="25">
        <f>SUM(I33+I34)</f>
        <v>23401744.309999999</v>
      </c>
      <c r="J29" s="25">
        <f>SUM(J33+J34)</f>
        <v>28237332.300000001</v>
      </c>
      <c r="K29" s="25">
        <f>SUM(K33+K34)</f>
        <v>7785064</v>
      </c>
      <c r="L29" s="74" t="s">
        <v>29</v>
      </c>
    </row>
    <row r="30" spans="1:18" ht="34.5" customHeight="1">
      <c r="A30" s="103"/>
      <c r="B30" s="103"/>
      <c r="C30" s="2" t="s">
        <v>36</v>
      </c>
      <c r="D30" s="35" t="s">
        <v>26</v>
      </c>
      <c r="E30" s="35" t="s">
        <v>28</v>
      </c>
      <c r="F30" s="35">
        <v>0</v>
      </c>
      <c r="G30" s="35" t="s">
        <v>33</v>
      </c>
      <c r="H30" s="35" t="s">
        <v>35</v>
      </c>
      <c r="I30" s="25">
        <f t="shared" ref="I30:K31" si="1">I35+I40</f>
        <v>53295253</v>
      </c>
      <c r="J30" s="25">
        <f t="shared" si="1"/>
        <v>47425541</v>
      </c>
      <c r="K30" s="25">
        <f t="shared" si="1"/>
        <v>50032165.559999995</v>
      </c>
      <c r="L30" s="75"/>
    </row>
    <row r="31" spans="1:18" ht="33.75" customHeight="1">
      <c r="A31" s="103"/>
      <c r="B31" s="103"/>
      <c r="C31" s="2" t="s">
        <v>18</v>
      </c>
      <c r="D31" s="37" t="s">
        <v>26</v>
      </c>
      <c r="E31" s="37" t="s">
        <v>28</v>
      </c>
      <c r="F31" s="37">
        <v>0</v>
      </c>
      <c r="G31" s="35" t="s">
        <v>33</v>
      </c>
      <c r="H31" s="37" t="s">
        <v>35</v>
      </c>
      <c r="I31" s="25">
        <f t="shared" si="1"/>
        <v>454929913</v>
      </c>
      <c r="J31" s="25">
        <f t="shared" si="1"/>
        <v>422406962</v>
      </c>
      <c r="K31" s="25">
        <f t="shared" si="1"/>
        <v>450289489.99999994</v>
      </c>
      <c r="L31" s="75"/>
    </row>
    <row r="32" spans="1:18" ht="19.5" customHeight="1">
      <c r="A32" s="104"/>
      <c r="B32" s="103"/>
      <c r="C32" s="47" t="s">
        <v>32</v>
      </c>
      <c r="D32" s="37"/>
      <c r="E32" s="37"/>
      <c r="F32" s="37"/>
      <c r="G32" s="37"/>
      <c r="H32" s="37"/>
      <c r="I32" s="25">
        <f>I29+I30+I31</f>
        <v>531626910.31</v>
      </c>
      <c r="J32" s="25">
        <f>J29+J30+J31</f>
        <v>498069835.30000001</v>
      </c>
      <c r="K32" s="25">
        <f>K29+K30+K31</f>
        <v>508106719.55999994</v>
      </c>
      <c r="L32" s="72"/>
    </row>
    <row r="33" spans="1:16" ht="48" customHeight="1">
      <c r="A33" s="23" t="s">
        <v>52</v>
      </c>
      <c r="B33" s="60"/>
      <c r="C33" s="2" t="s">
        <v>17</v>
      </c>
      <c r="D33" s="35" t="s">
        <v>26</v>
      </c>
      <c r="E33" s="35" t="s">
        <v>28</v>
      </c>
      <c r="F33" s="35">
        <v>0</v>
      </c>
      <c r="G33" s="35" t="s">
        <v>33</v>
      </c>
      <c r="H33" s="35">
        <v>81610</v>
      </c>
      <c r="I33" s="19">
        <v>20106573.309999999</v>
      </c>
      <c r="J33" s="19">
        <v>28237332.300000001</v>
      </c>
      <c r="K33" s="19">
        <v>7785064</v>
      </c>
      <c r="L33" s="72"/>
    </row>
    <row r="34" spans="1:16" ht="22.5" customHeight="1">
      <c r="A34" s="113" t="s">
        <v>53</v>
      </c>
      <c r="B34" s="103"/>
      <c r="C34" s="51" t="s">
        <v>17</v>
      </c>
      <c r="D34" s="35" t="s">
        <v>26</v>
      </c>
      <c r="E34" s="35" t="s">
        <v>28</v>
      </c>
      <c r="F34" s="35">
        <v>0</v>
      </c>
      <c r="G34" s="35" t="s">
        <v>33</v>
      </c>
      <c r="H34" s="35">
        <v>81610</v>
      </c>
      <c r="I34" s="20">
        <v>3295171</v>
      </c>
      <c r="J34" s="43">
        <v>0</v>
      </c>
      <c r="K34" s="20">
        <v>0</v>
      </c>
      <c r="L34" s="75"/>
    </row>
    <row r="35" spans="1:16" ht="34.5" customHeight="1">
      <c r="A35" s="114"/>
      <c r="B35" s="103"/>
      <c r="C35" s="51" t="s">
        <v>36</v>
      </c>
      <c r="D35" s="35" t="s">
        <v>26</v>
      </c>
      <c r="E35" s="35" t="s">
        <v>28</v>
      </c>
      <c r="F35" s="35">
        <v>0</v>
      </c>
      <c r="G35" s="35" t="s">
        <v>33</v>
      </c>
      <c r="H35" s="35" t="s">
        <v>35</v>
      </c>
      <c r="I35" s="20">
        <v>20146170</v>
      </c>
      <c r="J35" s="43">
        <v>8845795</v>
      </c>
      <c r="K35" s="20">
        <v>9793491.1199999992</v>
      </c>
      <c r="L35" s="75"/>
    </row>
    <row r="36" spans="1:16" ht="33" customHeight="1">
      <c r="A36" s="114"/>
      <c r="B36" s="103"/>
      <c r="C36" s="51" t="s">
        <v>18</v>
      </c>
      <c r="D36" s="37" t="s">
        <v>26</v>
      </c>
      <c r="E36" s="37" t="s">
        <v>28</v>
      </c>
      <c r="F36" s="37">
        <v>0</v>
      </c>
      <c r="G36" s="35" t="s">
        <v>33</v>
      </c>
      <c r="H36" s="37" t="s">
        <v>35</v>
      </c>
      <c r="I36" s="22">
        <v>181315519</v>
      </c>
      <c r="J36" s="21">
        <v>75189253</v>
      </c>
      <c r="K36" s="20">
        <v>88141420</v>
      </c>
      <c r="L36" s="75"/>
    </row>
    <row r="37" spans="1:16" ht="24" customHeight="1">
      <c r="A37" s="114"/>
      <c r="B37" s="103"/>
      <c r="C37" s="47" t="s">
        <v>32</v>
      </c>
      <c r="D37" s="37" t="s">
        <v>26</v>
      </c>
      <c r="E37" s="37" t="s">
        <v>28</v>
      </c>
      <c r="F37" s="37">
        <v>0</v>
      </c>
      <c r="G37" s="35" t="s">
        <v>33</v>
      </c>
      <c r="H37" s="62" t="s">
        <v>55</v>
      </c>
      <c r="I37" s="25">
        <f>I34+I35+I36</f>
        <v>204756860</v>
      </c>
      <c r="J37" s="25">
        <f>J34+J35+J36</f>
        <v>84035048</v>
      </c>
      <c r="K37" s="25">
        <f>K34+K35+K36</f>
        <v>97934911.120000005</v>
      </c>
      <c r="L37" s="75"/>
    </row>
    <row r="38" spans="1:16" ht="33.75" customHeight="1">
      <c r="A38" s="115"/>
      <c r="B38" s="104"/>
      <c r="C38" s="2" t="s">
        <v>3</v>
      </c>
      <c r="D38" s="35"/>
      <c r="E38" s="35"/>
      <c r="F38" s="35"/>
      <c r="G38" s="35"/>
      <c r="H38" s="62"/>
      <c r="I38" s="69">
        <v>165180</v>
      </c>
      <c r="J38" s="68"/>
      <c r="K38" s="68"/>
      <c r="L38" s="79"/>
    </row>
    <row r="39" spans="1:16" ht="25.5" customHeight="1">
      <c r="A39" s="81">
        <v>9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6" ht="45.75" customHeight="1">
      <c r="A40" s="113" t="s">
        <v>54</v>
      </c>
      <c r="B40" s="102"/>
      <c r="C40" s="2" t="s">
        <v>36</v>
      </c>
      <c r="D40" s="38" t="s">
        <v>26</v>
      </c>
      <c r="E40" s="38" t="s">
        <v>28</v>
      </c>
      <c r="F40" s="38">
        <v>0</v>
      </c>
      <c r="G40" s="38" t="s">
        <v>33</v>
      </c>
      <c r="H40" s="38" t="s">
        <v>35</v>
      </c>
      <c r="I40" s="20">
        <v>33149083</v>
      </c>
      <c r="J40" s="61">
        <v>38579746</v>
      </c>
      <c r="K40" s="19">
        <v>40238674.439999998</v>
      </c>
      <c r="L40" s="76"/>
    </row>
    <row r="41" spans="1:16" ht="43.5" customHeight="1">
      <c r="A41" s="114"/>
      <c r="B41" s="103"/>
      <c r="C41" s="2" t="s">
        <v>18</v>
      </c>
      <c r="D41" s="35" t="s">
        <v>26</v>
      </c>
      <c r="E41" s="35" t="s">
        <v>28</v>
      </c>
      <c r="F41" s="35">
        <v>0</v>
      </c>
      <c r="G41" s="35" t="s">
        <v>33</v>
      </c>
      <c r="H41" s="35" t="s">
        <v>35</v>
      </c>
      <c r="I41" s="22">
        <v>273614394</v>
      </c>
      <c r="J41" s="21">
        <v>347217709</v>
      </c>
      <c r="K41" s="20">
        <v>362148069.99999994</v>
      </c>
      <c r="L41" s="77"/>
    </row>
    <row r="42" spans="1:16" ht="31.5" customHeight="1">
      <c r="A42" s="115"/>
      <c r="B42" s="104"/>
      <c r="C42" s="47" t="s">
        <v>32</v>
      </c>
      <c r="D42" s="35" t="s">
        <v>26</v>
      </c>
      <c r="E42" s="35" t="s">
        <v>28</v>
      </c>
      <c r="F42" s="35">
        <v>0</v>
      </c>
      <c r="G42" s="35" t="s">
        <v>33</v>
      </c>
      <c r="H42" s="35" t="s">
        <v>35</v>
      </c>
      <c r="I42" s="25">
        <f>I40+I41</f>
        <v>306763477</v>
      </c>
      <c r="J42" s="25">
        <f>J40+J41</f>
        <v>385797455</v>
      </c>
      <c r="K42" s="25">
        <f>K40+K41</f>
        <v>402386744.43999994</v>
      </c>
      <c r="L42" s="78"/>
    </row>
    <row r="43" spans="1:16" ht="74.25" customHeight="1">
      <c r="A43" s="49" t="s">
        <v>48</v>
      </c>
      <c r="B43" s="46" t="s">
        <v>49</v>
      </c>
      <c r="C43" s="2" t="s">
        <v>17</v>
      </c>
      <c r="D43" s="35" t="s">
        <v>26</v>
      </c>
      <c r="E43" s="35" t="s">
        <v>28</v>
      </c>
      <c r="F43" s="35">
        <v>0</v>
      </c>
      <c r="G43" s="35" t="s">
        <v>33</v>
      </c>
      <c r="H43" s="35">
        <v>81660</v>
      </c>
      <c r="I43" s="20">
        <v>7383868.4199999999</v>
      </c>
      <c r="J43" s="20">
        <v>0</v>
      </c>
      <c r="K43" s="20">
        <v>0</v>
      </c>
      <c r="L43" s="52" t="s">
        <v>29</v>
      </c>
    </row>
    <row r="44" spans="1:16" ht="34.5" customHeight="1">
      <c r="A44" s="112" t="s">
        <v>58</v>
      </c>
      <c r="B44" s="111" t="s">
        <v>49</v>
      </c>
      <c r="C44" s="50" t="s">
        <v>17</v>
      </c>
      <c r="D44" s="37" t="s">
        <v>26</v>
      </c>
      <c r="E44" s="37" t="s">
        <v>28</v>
      </c>
      <c r="F44" s="37">
        <v>0</v>
      </c>
      <c r="G44" s="37" t="s">
        <v>42</v>
      </c>
      <c r="H44" s="37">
        <v>53930</v>
      </c>
      <c r="I44" s="22">
        <v>38015122.840000004</v>
      </c>
      <c r="J44" s="22">
        <v>26452625</v>
      </c>
      <c r="K44" s="22">
        <v>26452299</v>
      </c>
      <c r="L44" s="74">
        <v>5</v>
      </c>
      <c r="P44" s="57"/>
    </row>
    <row r="45" spans="1:16" ht="37.5" customHeight="1">
      <c r="A45" s="112"/>
      <c r="B45" s="111"/>
      <c r="C45" s="51" t="s">
        <v>19</v>
      </c>
      <c r="D45" s="35" t="s">
        <v>26</v>
      </c>
      <c r="E45" s="35" t="s">
        <v>28</v>
      </c>
      <c r="F45" s="35">
        <v>0</v>
      </c>
      <c r="G45" s="35" t="s">
        <v>42</v>
      </c>
      <c r="H45" s="35">
        <v>53930</v>
      </c>
      <c r="I45" s="20">
        <v>462466533</v>
      </c>
      <c r="J45" s="20">
        <v>462466533</v>
      </c>
      <c r="K45" s="20">
        <v>0</v>
      </c>
      <c r="L45" s="75"/>
    </row>
    <row r="46" spans="1:16" ht="38.25" customHeight="1">
      <c r="A46" s="112"/>
      <c r="B46" s="111"/>
      <c r="C46" s="51" t="s">
        <v>18</v>
      </c>
      <c r="D46" s="35" t="s">
        <v>26</v>
      </c>
      <c r="E46" s="35" t="s">
        <v>28</v>
      </c>
      <c r="F46" s="35">
        <v>0</v>
      </c>
      <c r="G46" s="35" t="s">
        <v>42</v>
      </c>
      <c r="H46" s="35">
        <v>53930</v>
      </c>
      <c r="I46" s="20">
        <v>259820611</v>
      </c>
      <c r="J46" s="20">
        <v>40133340</v>
      </c>
      <c r="K46" s="20">
        <v>502593671.12</v>
      </c>
      <c r="L46" s="75"/>
    </row>
    <row r="47" spans="1:16" ht="27" customHeight="1">
      <c r="A47" s="112"/>
      <c r="B47" s="111"/>
      <c r="C47" s="2" t="s">
        <v>43</v>
      </c>
      <c r="D47" s="35" t="s">
        <v>26</v>
      </c>
      <c r="E47" s="35" t="s">
        <v>28</v>
      </c>
      <c r="F47" s="35">
        <v>0</v>
      </c>
      <c r="G47" s="35" t="s">
        <v>42</v>
      </c>
      <c r="H47" s="35">
        <v>53930</v>
      </c>
      <c r="I47" s="25">
        <f>SUM(I44:I46)</f>
        <v>760302266.84000003</v>
      </c>
      <c r="J47" s="25">
        <f>SUM(J44:J46)</f>
        <v>529052498</v>
      </c>
      <c r="K47" s="25">
        <f>SUM(K44:K46)</f>
        <v>529045970.12</v>
      </c>
      <c r="L47" s="79"/>
    </row>
    <row r="48" spans="1:16" ht="174" customHeight="1">
      <c r="A48" s="49" t="s">
        <v>77</v>
      </c>
      <c r="B48" s="46" t="s">
        <v>49</v>
      </c>
      <c r="C48" s="51" t="s">
        <v>19</v>
      </c>
      <c r="D48" s="35" t="s">
        <v>26</v>
      </c>
      <c r="E48" s="35" t="s">
        <v>28</v>
      </c>
      <c r="F48" s="35">
        <v>0</v>
      </c>
      <c r="G48" s="35" t="s">
        <v>69</v>
      </c>
      <c r="H48" s="35">
        <v>54180</v>
      </c>
      <c r="I48" s="19">
        <v>100000000</v>
      </c>
      <c r="J48" s="19">
        <v>100000000</v>
      </c>
      <c r="K48" s="19">
        <v>100000000</v>
      </c>
      <c r="L48" s="52">
        <v>3</v>
      </c>
    </row>
    <row r="49" spans="1:16" ht="24.75" customHeight="1">
      <c r="A49" s="81">
        <v>10</v>
      </c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</row>
    <row r="50" spans="1:16" ht="36" customHeight="1">
      <c r="A50" s="90" t="s">
        <v>66</v>
      </c>
      <c r="B50" s="102" t="s">
        <v>44</v>
      </c>
      <c r="C50" s="2" t="s">
        <v>17</v>
      </c>
      <c r="D50" s="38" t="s">
        <v>26</v>
      </c>
      <c r="E50" s="39" t="s">
        <v>28</v>
      </c>
      <c r="F50" s="38">
        <v>0</v>
      </c>
      <c r="G50" s="39" t="s">
        <v>28</v>
      </c>
      <c r="H50" s="38">
        <v>81680</v>
      </c>
      <c r="I50" s="25">
        <f>I54</f>
        <v>22064852.629999999</v>
      </c>
      <c r="J50" s="25">
        <f>J54</f>
        <v>1762667.7</v>
      </c>
      <c r="K50" s="25">
        <f>K54</f>
        <v>0</v>
      </c>
      <c r="L50" s="76">
        <v>4</v>
      </c>
    </row>
    <row r="51" spans="1:16" ht="40.5" customHeight="1">
      <c r="A51" s="91"/>
      <c r="B51" s="103"/>
      <c r="C51" s="2" t="s">
        <v>51</v>
      </c>
      <c r="D51" s="35" t="s">
        <v>26</v>
      </c>
      <c r="E51" s="44" t="s">
        <v>28</v>
      </c>
      <c r="F51" s="35">
        <v>0</v>
      </c>
      <c r="G51" s="44" t="s">
        <v>28</v>
      </c>
      <c r="H51" s="35" t="s">
        <v>34</v>
      </c>
      <c r="I51" s="25">
        <f t="shared" ref="I51:K52" si="2">I57</f>
        <v>1754838.8</v>
      </c>
      <c r="J51" s="25">
        <f t="shared" si="2"/>
        <v>0</v>
      </c>
      <c r="K51" s="25">
        <f t="shared" si="2"/>
        <v>1942129.91</v>
      </c>
      <c r="L51" s="77"/>
      <c r="P51" s="57"/>
    </row>
    <row r="52" spans="1:16" ht="39" customHeight="1">
      <c r="A52" s="91"/>
      <c r="B52" s="103"/>
      <c r="C52" s="2" t="s">
        <v>18</v>
      </c>
      <c r="D52" s="35" t="s">
        <v>26</v>
      </c>
      <c r="E52" s="44" t="s">
        <v>28</v>
      </c>
      <c r="F52" s="35">
        <v>0</v>
      </c>
      <c r="G52" s="44" t="s">
        <v>28</v>
      </c>
      <c r="H52" s="35" t="s">
        <v>34</v>
      </c>
      <c r="I52" s="25">
        <f t="shared" si="2"/>
        <v>33341937.129999999</v>
      </c>
      <c r="J52" s="25">
        <f t="shared" si="2"/>
        <v>0</v>
      </c>
      <c r="K52" s="25">
        <f t="shared" si="2"/>
        <v>36900468.240000002</v>
      </c>
      <c r="L52" s="77"/>
    </row>
    <row r="53" spans="1:16" ht="33.75" customHeight="1">
      <c r="A53" s="92"/>
      <c r="B53" s="104"/>
      <c r="C53" s="2" t="s">
        <v>7</v>
      </c>
      <c r="D53" s="35" t="s">
        <v>26</v>
      </c>
      <c r="E53" s="44" t="s">
        <v>28</v>
      </c>
      <c r="F53" s="35">
        <v>0</v>
      </c>
      <c r="G53" s="44" t="s">
        <v>28</v>
      </c>
      <c r="H53" s="62" t="s">
        <v>56</v>
      </c>
      <c r="I53" s="25">
        <f>I50+I51+I52</f>
        <v>57161628.560000002</v>
      </c>
      <c r="J53" s="25">
        <f>J50+J51+J52</f>
        <v>1762667.7</v>
      </c>
      <c r="K53" s="25">
        <f>K50+K51+K52</f>
        <v>38842598.149999999</v>
      </c>
      <c r="L53" s="78"/>
    </row>
    <row r="54" spans="1:16" ht="29.25" customHeight="1">
      <c r="A54" s="106" t="s">
        <v>67</v>
      </c>
      <c r="B54" s="102" t="s">
        <v>50</v>
      </c>
      <c r="C54" s="2" t="s">
        <v>17</v>
      </c>
      <c r="D54" s="38" t="s">
        <v>26</v>
      </c>
      <c r="E54" s="39" t="s">
        <v>28</v>
      </c>
      <c r="F54" s="38">
        <v>0</v>
      </c>
      <c r="G54" s="39" t="s">
        <v>28</v>
      </c>
      <c r="H54" s="38">
        <v>81680</v>
      </c>
      <c r="I54" s="19">
        <v>22064852.629999999</v>
      </c>
      <c r="J54" s="19">
        <v>1762667.7</v>
      </c>
      <c r="K54" s="19">
        <v>0</v>
      </c>
      <c r="L54" s="74">
        <v>4</v>
      </c>
    </row>
    <row r="55" spans="1:16" ht="37.5" customHeight="1">
      <c r="A55" s="107"/>
      <c r="B55" s="103"/>
      <c r="C55" s="2" t="s">
        <v>18</v>
      </c>
      <c r="D55" s="35"/>
      <c r="E55" s="35"/>
      <c r="F55" s="35"/>
      <c r="G55" s="35"/>
      <c r="H55" s="35"/>
      <c r="I55" s="19"/>
      <c r="J55" s="19"/>
      <c r="K55" s="19"/>
      <c r="L55" s="75"/>
    </row>
    <row r="56" spans="1:16" ht="24" customHeight="1">
      <c r="A56" s="108"/>
      <c r="B56" s="103"/>
      <c r="C56" s="2" t="s">
        <v>43</v>
      </c>
      <c r="D56" s="35"/>
      <c r="E56" s="35"/>
      <c r="F56" s="35"/>
      <c r="G56" s="35"/>
      <c r="H56" s="35"/>
      <c r="I56" s="25">
        <f>I54+I55</f>
        <v>22064852.629999999</v>
      </c>
      <c r="J56" s="25">
        <f>J54+J55</f>
        <v>1762667.7</v>
      </c>
      <c r="K56" s="25">
        <f>K54+K55</f>
        <v>0</v>
      </c>
      <c r="L56" s="79"/>
    </row>
    <row r="57" spans="1:16" ht="36.75" customHeight="1">
      <c r="A57" s="106" t="s">
        <v>68</v>
      </c>
      <c r="B57" s="103"/>
      <c r="C57" s="2" t="s">
        <v>17</v>
      </c>
      <c r="D57" s="35" t="s">
        <v>26</v>
      </c>
      <c r="E57" s="44" t="s">
        <v>28</v>
      </c>
      <c r="F57" s="35">
        <v>0</v>
      </c>
      <c r="G57" s="44" t="s">
        <v>28</v>
      </c>
      <c r="H57" s="35" t="s">
        <v>34</v>
      </c>
      <c r="I57" s="19">
        <v>1754838.8</v>
      </c>
      <c r="J57" s="19">
        <v>0</v>
      </c>
      <c r="K57" s="19">
        <v>1942129.91</v>
      </c>
      <c r="L57" s="74">
        <v>4</v>
      </c>
      <c r="M57" s="119"/>
      <c r="N57" s="5"/>
    </row>
    <row r="58" spans="1:16" ht="38.25" customHeight="1">
      <c r="A58" s="107"/>
      <c r="B58" s="103"/>
      <c r="C58" s="2" t="s">
        <v>18</v>
      </c>
      <c r="D58" s="35" t="s">
        <v>26</v>
      </c>
      <c r="E58" s="44" t="s">
        <v>28</v>
      </c>
      <c r="F58" s="35">
        <v>0</v>
      </c>
      <c r="G58" s="44" t="s">
        <v>28</v>
      </c>
      <c r="H58" s="35" t="s">
        <v>34</v>
      </c>
      <c r="I58" s="19">
        <v>33341937.129999999</v>
      </c>
      <c r="J58" s="19">
        <v>0</v>
      </c>
      <c r="K58" s="19">
        <v>36900468.240000002</v>
      </c>
      <c r="L58" s="75"/>
      <c r="M58" s="119"/>
      <c r="N58" s="5"/>
      <c r="P58" s="5"/>
    </row>
    <row r="59" spans="1:16" ht="27" customHeight="1">
      <c r="A59" s="108"/>
      <c r="B59" s="104"/>
      <c r="C59" s="2" t="s">
        <v>43</v>
      </c>
      <c r="D59" s="35" t="s">
        <v>26</v>
      </c>
      <c r="E59" s="44" t="s">
        <v>28</v>
      </c>
      <c r="F59" s="35">
        <v>0</v>
      </c>
      <c r="G59" s="44" t="s">
        <v>28</v>
      </c>
      <c r="H59" s="35" t="s">
        <v>34</v>
      </c>
      <c r="I59" s="25">
        <f>SUM(I57:I58)</f>
        <v>35096775.93</v>
      </c>
      <c r="J59" s="25">
        <f>SUM(J57:J58)</f>
        <v>0</v>
      </c>
      <c r="K59" s="25">
        <f>SUM(K57:K58)</f>
        <v>38842598.149999999</v>
      </c>
      <c r="L59" s="79"/>
      <c r="M59" s="5"/>
      <c r="N59" s="5"/>
      <c r="P59" s="5"/>
    </row>
    <row r="60" spans="1:16" ht="30.75" customHeight="1">
      <c r="A60" s="106" t="s">
        <v>73</v>
      </c>
      <c r="B60" s="102" t="s">
        <v>50</v>
      </c>
      <c r="C60" s="2" t="s">
        <v>17</v>
      </c>
      <c r="D60" s="35" t="s">
        <v>26</v>
      </c>
      <c r="E60" s="44" t="s">
        <v>28</v>
      </c>
      <c r="F60" s="35">
        <v>0</v>
      </c>
      <c r="G60" s="35" t="s">
        <v>42</v>
      </c>
      <c r="H60" s="35">
        <v>53930</v>
      </c>
      <c r="I60" s="19">
        <v>41198979.979999997</v>
      </c>
      <c r="J60" s="19">
        <v>57717441.039999999</v>
      </c>
      <c r="K60" s="19">
        <v>39435122.520000003</v>
      </c>
      <c r="L60" s="74">
        <v>6</v>
      </c>
      <c r="M60" s="5"/>
      <c r="N60" s="5"/>
      <c r="P60" s="5"/>
    </row>
    <row r="61" spans="1:16" ht="35.25" customHeight="1">
      <c r="A61" s="107"/>
      <c r="B61" s="103"/>
      <c r="C61" s="51" t="s">
        <v>19</v>
      </c>
      <c r="D61" s="35" t="s">
        <v>26</v>
      </c>
      <c r="E61" s="44" t="s">
        <v>28</v>
      </c>
      <c r="F61" s="35">
        <v>0</v>
      </c>
      <c r="G61" s="35" t="s">
        <v>42</v>
      </c>
      <c r="H61" s="35">
        <v>53930</v>
      </c>
      <c r="I61" s="19">
        <v>490000000</v>
      </c>
      <c r="J61" s="19">
        <v>0</v>
      </c>
      <c r="K61" s="19">
        <v>0</v>
      </c>
      <c r="L61" s="75"/>
      <c r="M61" s="5"/>
      <c r="N61" s="5"/>
      <c r="P61" s="5"/>
    </row>
    <row r="62" spans="1:16" ht="36" customHeight="1">
      <c r="A62" s="107"/>
      <c r="B62" s="103"/>
      <c r="C62" s="51" t="s">
        <v>18</v>
      </c>
      <c r="D62" s="35" t="s">
        <v>26</v>
      </c>
      <c r="E62" s="44" t="s">
        <v>28</v>
      </c>
      <c r="F62" s="35">
        <v>0</v>
      </c>
      <c r="G62" s="35" t="s">
        <v>42</v>
      </c>
      <c r="H62" s="35">
        <v>53930</v>
      </c>
      <c r="I62" s="19">
        <v>292780619.45999998</v>
      </c>
      <c r="J62" s="19">
        <v>1096631379.7</v>
      </c>
      <c r="K62" s="19">
        <v>749267327.82000005</v>
      </c>
      <c r="L62" s="75"/>
      <c r="M62" s="5"/>
      <c r="N62" s="5"/>
      <c r="P62" s="5"/>
    </row>
    <row r="63" spans="1:16" ht="42.75" customHeight="1">
      <c r="A63" s="108"/>
      <c r="B63" s="104"/>
      <c r="C63" s="2" t="s">
        <v>43</v>
      </c>
      <c r="D63" s="35"/>
      <c r="E63" s="44"/>
      <c r="F63" s="35"/>
      <c r="G63" s="44"/>
      <c r="H63" s="35"/>
      <c r="I63" s="25">
        <f>I60+I61+I62</f>
        <v>823979599.44000006</v>
      </c>
      <c r="J63" s="25">
        <f>J60+J61+J62</f>
        <v>1154348820.74</v>
      </c>
      <c r="K63" s="25">
        <f>K60+K61+K62</f>
        <v>788702450.34000003</v>
      </c>
      <c r="L63" s="79"/>
      <c r="M63" s="5"/>
      <c r="N63" s="5"/>
      <c r="P63" s="5"/>
    </row>
    <row r="64" spans="1:16" ht="27" customHeight="1">
      <c r="A64" s="81">
        <v>11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5"/>
      <c r="N64" s="5"/>
      <c r="P64" s="5"/>
    </row>
    <row r="65" spans="1:16" ht="25.5" customHeight="1">
      <c r="A65" s="106" t="s">
        <v>74</v>
      </c>
      <c r="B65" s="102" t="s">
        <v>64</v>
      </c>
      <c r="C65" s="109" t="s">
        <v>17</v>
      </c>
      <c r="D65" s="35" t="s">
        <v>26</v>
      </c>
      <c r="E65" s="44" t="s">
        <v>28</v>
      </c>
      <c r="F65" s="35">
        <v>0</v>
      </c>
      <c r="G65" s="44" t="s">
        <v>40</v>
      </c>
      <c r="H65" s="35">
        <v>16160</v>
      </c>
      <c r="I65" s="19">
        <v>0</v>
      </c>
      <c r="J65" s="19">
        <v>5631192.1100000003</v>
      </c>
      <c r="K65" s="19">
        <v>0</v>
      </c>
      <c r="L65" s="74">
        <v>7</v>
      </c>
      <c r="P65" s="59"/>
    </row>
    <row r="66" spans="1:16" ht="27.75" customHeight="1">
      <c r="A66" s="107"/>
      <c r="B66" s="103"/>
      <c r="C66" s="110"/>
      <c r="D66" s="35" t="s">
        <v>26</v>
      </c>
      <c r="E66" s="44" t="s">
        <v>28</v>
      </c>
      <c r="F66" s="35">
        <v>0</v>
      </c>
      <c r="G66" s="44" t="s">
        <v>40</v>
      </c>
      <c r="H66" s="35">
        <v>50210</v>
      </c>
      <c r="I66" s="19">
        <v>18223939.68</v>
      </c>
      <c r="J66" s="19"/>
      <c r="K66" s="19"/>
      <c r="L66" s="75"/>
      <c r="P66" s="59"/>
    </row>
    <row r="67" spans="1:16" ht="38.25" customHeight="1">
      <c r="A67" s="107"/>
      <c r="B67" s="103"/>
      <c r="C67" s="2" t="s">
        <v>19</v>
      </c>
      <c r="D67" s="35" t="s">
        <v>26</v>
      </c>
      <c r="E67" s="44" t="s">
        <v>28</v>
      </c>
      <c r="F67" s="35">
        <v>0</v>
      </c>
      <c r="G67" s="44" t="s">
        <v>40</v>
      </c>
      <c r="H67" s="35">
        <v>50210</v>
      </c>
      <c r="I67" s="19">
        <v>179631300</v>
      </c>
      <c r="J67" s="19"/>
      <c r="K67" s="19"/>
      <c r="L67" s="75"/>
      <c r="M67" s="45"/>
      <c r="N67" s="45"/>
      <c r="P67" s="5"/>
    </row>
    <row r="68" spans="1:16" ht="24" customHeight="1">
      <c r="A68" s="107"/>
      <c r="B68" s="103"/>
      <c r="C68" s="109" t="s">
        <v>18</v>
      </c>
      <c r="D68" s="35" t="s">
        <v>26</v>
      </c>
      <c r="E68" s="44" t="s">
        <v>28</v>
      </c>
      <c r="F68" s="35">
        <v>0</v>
      </c>
      <c r="G68" s="44" t="s">
        <v>40</v>
      </c>
      <c r="H68" s="35">
        <v>16160</v>
      </c>
      <c r="I68" s="19">
        <v>0</v>
      </c>
      <c r="J68" s="19">
        <v>106992650</v>
      </c>
      <c r="K68" s="19">
        <v>0</v>
      </c>
      <c r="L68" s="75"/>
      <c r="M68" s="45"/>
      <c r="N68" s="45"/>
      <c r="P68" s="5"/>
    </row>
    <row r="69" spans="1:16" ht="22.5" customHeight="1">
      <c r="A69" s="107"/>
      <c r="B69" s="103"/>
      <c r="C69" s="110"/>
      <c r="D69" s="35" t="s">
        <v>26</v>
      </c>
      <c r="E69" s="44" t="s">
        <v>28</v>
      </c>
      <c r="F69" s="35">
        <v>0</v>
      </c>
      <c r="G69" s="44" t="s">
        <v>40</v>
      </c>
      <c r="H69" s="35">
        <v>50210</v>
      </c>
      <c r="I69" s="19">
        <v>166623553.91999999</v>
      </c>
      <c r="J69" s="19"/>
      <c r="K69" s="19"/>
      <c r="L69" s="75"/>
      <c r="M69" s="45"/>
      <c r="N69" s="45"/>
      <c r="P69" s="5"/>
    </row>
    <row r="70" spans="1:16" ht="32.25" customHeight="1">
      <c r="A70" s="108"/>
      <c r="B70" s="104"/>
      <c r="C70" s="2" t="s">
        <v>43</v>
      </c>
      <c r="D70" s="35" t="s">
        <v>26</v>
      </c>
      <c r="E70" s="44" t="s">
        <v>28</v>
      </c>
      <c r="F70" s="35">
        <v>0</v>
      </c>
      <c r="G70" s="44" t="s">
        <v>40</v>
      </c>
      <c r="H70" s="35" t="s">
        <v>65</v>
      </c>
      <c r="I70" s="25">
        <f>I65+I66+I67+I68+I69</f>
        <v>364478793.60000002</v>
      </c>
      <c r="J70" s="25">
        <f>J65+J66+J67+J68+J69</f>
        <v>112623842.11</v>
      </c>
      <c r="K70" s="25">
        <f>K65+K66+K67+K68+K69</f>
        <v>0</v>
      </c>
      <c r="L70" s="79"/>
      <c r="M70" s="45" t="s">
        <v>76</v>
      </c>
      <c r="N70" s="45"/>
    </row>
    <row r="71" spans="1:16" s="45" customFormat="1" ht="58.5" customHeight="1">
      <c r="A71" s="1" t="s">
        <v>61</v>
      </c>
      <c r="B71" s="1"/>
      <c r="C71" s="1"/>
      <c r="D71" s="1"/>
      <c r="E71" s="1"/>
      <c r="F71" s="1"/>
      <c r="G71" s="1"/>
      <c r="H71" s="1"/>
      <c r="I71" s="1"/>
      <c r="J71" s="1"/>
    </row>
    <row r="72" spans="1:16" s="45" customFormat="1" ht="18" customHeight="1">
      <c r="A72" s="1" t="s">
        <v>37</v>
      </c>
      <c r="B72" s="1"/>
      <c r="C72" s="1"/>
      <c r="D72" s="1"/>
      <c r="E72" s="1"/>
      <c r="F72" s="1"/>
      <c r="G72" s="1"/>
      <c r="H72" s="1"/>
      <c r="I72" s="1"/>
      <c r="J72" s="1"/>
    </row>
    <row r="73" spans="1:16" s="45" customFormat="1" ht="18" customHeight="1">
      <c r="A73" s="1" t="s">
        <v>38</v>
      </c>
      <c r="B73" s="1"/>
      <c r="C73" s="1"/>
      <c r="D73" s="1"/>
      <c r="E73" s="1"/>
      <c r="F73" s="1"/>
      <c r="G73" s="1"/>
      <c r="H73" s="1"/>
      <c r="I73" s="105" t="s">
        <v>60</v>
      </c>
      <c r="J73" s="105"/>
    </row>
    <row r="74" spans="1:16" s="45" customFormat="1" ht="20.25" customHeight="1">
      <c r="A74" s="1"/>
      <c r="B74" s="1"/>
      <c r="C74" s="1"/>
      <c r="D74" s="1"/>
      <c r="E74" s="1"/>
      <c r="F74" s="1"/>
      <c r="G74" s="1"/>
      <c r="H74" s="1"/>
      <c r="I74" s="105"/>
      <c r="J74" s="105"/>
      <c r="K74" s="1"/>
    </row>
    <row r="75" spans="1:16" s="45" customFormat="1" ht="18" customHeight="1">
      <c r="A75" s="1" t="s">
        <v>71</v>
      </c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6" s="45" customFormat="1" ht="18" customHeight="1">
      <c r="A76" s="1" t="s">
        <v>2</v>
      </c>
      <c r="B76" s="1"/>
      <c r="C76" s="1"/>
      <c r="D76" s="1"/>
      <c r="E76" s="1"/>
      <c r="F76" s="1"/>
      <c r="G76" s="1"/>
      <c r="H76" s="1"/>
      <c r="I76" s="105" t="s">
        <v>78</v>
      </c>
      <c r="J76" s="105"/>
      <c r="K76" s="1"/>
    </row>
    <row r="77" spans="1:16" s="45" customFormat="1" ht="20.25" customHeight="1">
      <c r="A77" s="1"/>
      <c r="B77" s="1"/>
      <c r="C77" s="1"/>
      <c r="D77" s="1"/>
      <c r="E77" s="1"/>
      <c r="F77" s="1"/>
      <c r="G77" s="1"/>
      <c r="H77" s="1"/>
      <c r="I77" s="105"/>
      <c r="J77" s="105"/>
      <c r="K77" s="1"/>
    </row>
    <row r="78" spans="1:16" s="45" customFormat="1" ht="18" customHeight="1">
      <c r="A78" s="1" t="s">
        <v>45</v>
      </c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6" s="45" customFormat="1" ht="18" customHeight="1">
      <c r="A79" s="1" t="s">
        <v>39</v>
      </c>
      <c r="B79" s="1"/>
      <c r="C79" s="1"/>
      <c r="D79" s="1"/>
      <c r="E79" s="1"/>
      <c r="F79" s="1"/>
      <c r="G79" s="1"/>
      <c r="H79" s="1"/>
      <c r="I79" s="1" t="s">
        <v>46</v>
      </c>
      <c r="J79" s="1"/>
      <c r="K79" s="1"/>
    </row>
    <row r="80" spans="1:16" ht="25.5" customHeight="1">
      <c r="A80" s="120"/>
      <c r="B80" s="120"/>
      <c r="C80" s="27"/>
      <c r="D80" s="27"/>
      <c r="E80" s="27"/>
      <c r="F80" s="27"/>
      <c r="G80" s="27"/>
      <c r="H80" s="27"/>
      <c r="I80" s="120"/>
      <c r="J80" s="120"/>
      <c r="K80" s="1"/>
    </row>
    <row r="81" spans="1:11" ht="25.5">
      <c r="I81" s="54"/>
      <c r="J81" s="6"/>
      <c r="K81" s="6"/>
    </row>
    <row r="82" spans="1:11" ht="12.75" customHeight="1">
      <c r="A82" s="12"/>
      <c r="B82" s="5"/>
      <c r="C82" s="7"/>
      <c r="D82" s="7"/>
      <c r="E82" s="7"/>
      <c r="F82" s="7"/>
      <c r="G82" s="7"/>
      <c r="H82" s="7"/>
      <c r="I82" s="53"/>
      <c r="J82" s="13"/>
      <c r="K82" s="13"/>
    </row>
    <row r="83" spans="1:11">
      <c r="A83" s="5"/>
      <c r="B83" s="5"/>
      <c r="C83" s="7"/>
      <c r="D83" s="7"/>
      <c r="E83" s="7"/>
      <c r="F83" s="7"/>
      <c r="G83" s="7"/>
      <c r="H83" s="7"/>
      <c r="I83" s="14"/>
      <c r="J83" s="14"/>
      <c r="K83" s="14"/>
    </row>
    <row r="84" spans="1:11" ht="18" customHeight="1">
      <c r="A84" s="5"/>
      <c r="B84" s="5"/>
      <c r="C84" s="7"/>
      <c r="D84" s="7"/>
      <c r="E84" s="7"/>
      <c r="F84" s="7"/>
      <c r="G84" s="7"/>
      <c r="H84" s="7"/>
      <c r="I84" s="13"/>
      <c r="J84" s="13"/>
      <c r="K84" s="13"/>
    </row>
    <row r="85" spans="1:11">
      <c r="A85" s="5"/>
      <c r="B85" s="5"/>
      <c r="C85" s="7"/>
      <c r="D85" s="7"/>
      <c r="E85" s="7"/>
      <c r="F85" s="7"/>
      <c r="G85" s="7"/>
      <c r="H85" s="7"/>
      <c r="I85" s="14"/>
      <c r="J85" s="14"/>
      <c r="K85" s="14"/>
    </row>
    <row r="86" spans="1:11">
      <c r="A86" s="5"/>
      <c r="B86" s="5"/>
      <c r="C86" s="7"/>
      <c r="D86" s="7"/>
      <c r="E86" s="7"/>
      <c r="F86" s="7"/>
      <c r="G86" s="7"/>
      <c r="H86" s="7"/>
      <c r="I86" s="13"/>
      <c r="J86" s="13"/>
      <c r="K86" s="13"/>
    </row>
    <row r="87" spans="1:11">
      <c r="A87" s="5"/>
      <c r="B87" s="5"/>
      <c r="C87" s="7"/>
      <c r="D87" s="7"/>
      <c r="E87" s="7"/>
      <c r="F87" s="7"/>
      <c r="G87" s="7"/>
      <c r="H87" s="7"/>
      <c r="I87" s="14"/>
      <c r="J87" s="14"/>
      <c r="K87" s="14"/>
    </row>
    <row r="88" spans="1:11">
      <c r="A88" s="5"/>
      <c r="B88" s="5"/>
      <c r="C88" s="7"/>
      <c r="D88" s="7"/>
      <c r="E88" s="7"/>
      <c r="F88" s="7"/>
      <c r="G88" s="7"/>
      <c r="H88" s="7"/>
      <c r="I88" s="13"/>
      <c r="J88" s="13"/>
      <c r="K88" s="13"/>
    </row>
    <row r="89" spans="1:11">
      <c r="A89" s="5"/>
      <c r="B89" s="5"/>
      <c r="C89" s="15"/>
      <c r="D89" s="15"/>
      <c r="E89" s="15"/>
      <c r="F89" s="15"/>
      <c r="G89" s="15"/>
      <c r="H89" s="15"/>
      <c r="I89" s="16"/>
      <c r="J89" s="16"/>
      <c r="K89" s="16"/>
    </row>
    <row r="90" spans="1:11">
      <c r="A90" s="5"/>
      <c r="B90" s="5"/>
      <c r="C90" s="7"/>
      <c r="D90" s="7"/>
      <c r="E90" s="7"/>
      <c r="F90" s="7"/>
      <c r="G90" s="7"/>
      <c r="H90" s="7"/>
      <c r="I90" s="14"/>
      <c r="J90" s="14"/>
      <c r="K90" s="14"/>
    </row>
    <row r="91" spans="1:11">
      <c r="A91" s="12"/>
      <c r="B91" s="5"/>
      <c r="C91" s="7"/>
      <c r="D91" s="7"/>
      <c r="E91" s="7"/>
      <c r="F91" s="7"/>
      <c r="G91" s="7"/>
      <c r="H91" s="7"/>
      <c r="I91" s="13"/>
      <c r="J91" s="13"/>
      <c r="K91" s="13"/>
    </row>
    <row r="92" spans="1:11">
      <c r="A92" s="5"/>
      <c r="B92" s="5"/>
      <c r="C92" s="7"/>
      <c r="D92" s="7"/>
      <c r="E92" s="7"/>
      <c r="F92" s="7"/>
      <c r="G92" s="7"/>
      <c r="H92" s="7"/>
      <c r="I92" s="14"/>
      <c r="J92" s="13"/>
      <c r="K92" s="13"/>
    </row>
    <row r="93" spans="1:11" ht="19.5" customHeight="1">
      <c r="A93" s="5"/>
      <c r="B93" s="5"/>
      <c r="C93" s="7"/>
      <c r="D93" s="7"/>
      <c r="E93" s="7"/>
      <c r="F93" s="7"/>
      <c r="G93" s="7"/>
      <c r="H93" s="7"/>
      <c r="I93" s="13"/>
      <c r="J93" s="13"/>
      <c r="K93" s="13"/>
    </row>
    <row r="94" spans="1:11">
      <c r="A94" s="5"/>
      <c r="B94" s="5"/>
      <c r="C94" s="7"/>
      <c r="D94" s="7"/>
      <c r="E94" s="7"/>
      <c r="F94" s="7"/>
      <c r="G94" s="7"/>
      <c r="H94" s="7"/>
      <c r="I94" s="14"/>
      <c r="J94" s="14"/>
      <c r="K94" s="14"/>
    </row>
    <row r="95" spans="1:11">
      <c r="A95" s="5"/>
      <c r="B95" s="5"/>
      <c r="C95" s="17"/>
      <c r="D95" s="17"/>
      <c r="E95" s="17"/>
      <c r="F95" s="17"/>
      <c r="G95" s="17"/>
      <c r="H95" s="17"/>
      <c r="I95" s="16"/>
      <c r="J95" s="16"/>
      <c r="K95" s="16"/>
    </row>
    <row r="96" spans="1:11">
      <c r="A96" s="5"/>
      <c r="B96" s="5"/>
      <c r="C96" s="7"/>
      <c r="D96" s="7"/>
      <c r="E96" s="7"/>
      <c r="F96" s="7"/>
      <c r="G96" s="7"/>
      <c r="H96" s="7"/>
      <c r="I96" s="14"/>
      <c r="J96" s="14"/>
      <c r="K96" s="14"/>
    </row>
    <row r="97" spans="1:11">
      <c r="A97" s="5"/>
      <c r="B97" s="5"/>
      <c r="C97" s="15"/>
      <c r="D97" s="15"/>
      <c r="E97" s="15"/>
      <c r="F97" s="15"/>
      <c r="G97" s="15"/>
      <c r="H97" s="15"/>
      <c r="I97" s="16"/>
      <c r="J97" s="16"/>
      <c r="K97" s="16"/>
    </row>
    <row r="98" spans="1:11">
      <c r="A98" s="5"/>
      <c r="B98" s="5"/>
      <c r="C98" s="7"/>
      <c r="D98" s="7"/>
      <c r="E98" s="7"/>
      <c r="F98" s="7"/>
      <c r="G98" s="7"/>
      <c r="H98" s="7"/>
      <c r="I98" s="14"/>
      <c r="J98" s="14"/>
      <c r="K98" s="14"/>
    </row>
    <row r="99" spans="1:1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</row>
  </sheetData>
  <mergeCells count="61">
    <mergeCell ref="B50:B53"/>
    <mergeCell ref="L54:L56"/>
    <mergeCell ref="I80:J80"/>
    <mergeCell ref="L65:L70"/>
    <mergeCell ref="L50:L53"/>
    <mergeCell ref="M57:M58"/>
    <mergeCell ref="A80:B80"/>
    <mergeCell ref="L57:L59"/>
    <mergeCell ref="A60:A63"/>
    <mergeCell ref="B60:B63"/>
    <mergeCell ref="L60:L63"/>
    <mergeCell ref="I73:J73"/>
    <mergeCell ref="A65:A70"/>
    <mergeCell ref="B65:B70"/>
    <mergeCell ref="C68:C69"/>
    <mergeCell ref="B44:B47"/>
    <mergeCell ref="B40:B42"/>
    <mergeCell ref="B15:B20"/>
    <mergeCell ref="A44:A47"/>
    <mergeCell ref="B34:B38"/>
    <mergeCell ref="A34:A38"/>
    <mergeCell ref="A40:A42"/>
    <mergeCell ref="B29:B32"/>
    <mergeCell ref="A23:A28"/>
    <mergeCell ref="A15:A20"/>
    <mergeCell ref="B23:B28"/>
    <mergeCell ref="A29:A32"/>
    <mergeCell ref="I77:J77"/>
    <mergeCell ref="A57:A59"/>
    <mergeCell ref="B54:B59"/>
    <mergeCell ref="I76:J76"/>
    <mergeCell ref="I74:J74"/>
    <mergeCell ref="A54:A56"/>
    <mergeCell ref="C65:C66"/>
    <mergeCell ref="A64:L64"/>
    <mergeCell ref="A50:A53"/>
    <mergeCell ref="L13:L14"/>
    <mergeCell ref="A21:L21"/>
    <mergeCell ref="I13:K13"/>
    <mergeCell ref="C13:C14"/>
    <mergeCell ref="L15:L20"/>
    <mergeCell ref="B13:B14"/>
    <mergeCell ref="A49:L49"/>
    <mergeCell ref="L44:L47"/>
    <mergeCell ref="L40:L42"/>
    <mergeCell ref="A39:L39"/>
    <mergeCell ref="A1:L1"/>
    <mergeCell ref="A9:L9"/>
    <mergeCell ref="A10:L10"/>
    <mergeCell ref="A13:A14"/>
    <mergeCell ref="D13:H13"/>
    <mergeCell ref="I2:L2"/>
    <mergeCell ref="I3:L3"/>
    <mergeCell ref="I7:L7"/>
    <mergeCell ref="I8:L8"/>
    <mergeCell ref="I4:L4"/>
    <mergeCell ref="L29:L31"/>
    <mergeCell ref="L23:L28"/>
    <mergeCell ref="L34:L38"/>
    <mergeCell ref="I5:L5"/>
    <mergeCell ref="I6:M6"/>
  </mergeCells>
  <phoneticPr fontId="9" type="noConversion"/>
  <conditionalFormatting sqref="I22:K22 I15:K15 I17:I19 J16:K20">
    <cfRule type="cellIs" dxfId="0" priority="2" stopIfTrue="1" operator="equal">
      <formula>0</formula>
    </cfRule>
  </conditionalFormatting>
  <pageMargins left="0.64" right="0.37" top="1.41" bottom="0.43307086614173229" header="0.31496062992125984" footer="0.43307086614173229"/>
  <pageSetup paperSize="9" scale="88" orientation="landscape" r:id="rId1"/>
  <headerFooter alignWithMargins="0"/>
  <rowBreaks count="4" manualBreakCount="4">
    <brk id="20" max="12" man="1"/>
    <brk id="38" max="12" man="1"/>
    <brk id="48" max="12" man="1"/>
    <brk id="6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user2</cp:lastModifiedBy>
  <cp:lastPrinted>2020-07-13T04:41:00Z</cp:lastPrinted>
  <dcterms:created xsi:type="dcterms:W3CDTF">2014-11-07T11:17:25Z</dcterms:created>
  <dcterms:modified xsi:type="dcterms:W3CDTF">2020-07-14T11:19:29Z</dcterms:modified>
</cp:coreProperties>
</file>