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 firstSheet="5" activeTab="12"/>
  </bookViews>
  <sheets>
    <sheet name="01.01.23" sheetId="13" r:id="rId1"/>
    <sheet name="01.02.23" sheetId="14" r:id="rId2"/>
    <sheet name="01.03.23" sheetId="15" r:id="rId3"/>
    <sheet name="01.04.23" sheetId="16" r:id="rId4"/>
    <sheet name="01.05.23" sheetId="17" r:id="rId5"/>
    <sheet name="01.06.23" sheetId="18" r:id="rId6"/>
    <sheet name="01.07.23" sheetId="19" r:id="rId7"/>
    <sheet name="01.08.23" sheetId="20" r:id="rId8"/>
    <sheet name="01.09.23" sheetId="21" r:id="rId9"/>
    <sheet name="01.10.23" sheetId="22" r:id="rId10"/>
    <sheet name="01.11.23" sheetId="23" r:id="rId11"/>
    <sheet name="01.12.23" sheetId="24" r:id="rId12"/>
    <sheet name="01.01.24" sheetId="25" r:id="rId13"/>
  </sheets>
  <calcPr calcId="145621"/>
</workbook>
</file>

<file path=xl/calcChain.xml><?xml version="1.0" encoding="utf-8"?>
<calcChain xmlns="http://schemas.openxmlformats.org/spreadsheetml/2006/main">
  <c r="F12" i="25" l="1"/>
  <c r="C12" i="25"/>
  <c r="H10" i="25"/>
  <c r="H9" i="25"/>
  <c r="E12" i="25"/>
  <c r="D12" i="25"/>
  <c r="H8" i="25" l="1"/>
  <c r="H12" i="25" s="1"/>
  <c r="F12" i="24"/>
  <c r="C12" i="24"/>
  <c r="H10" i="24"/>
  <c r="H9" i="24"/>
  <c r="E8" i="24"/>
  <c r="H8" i="24" s="1"/>
  <c r="H12" i="24" s="1"/>
  <c r="D8" i="24"/>
  <c r="D12" i="24" s="1"/>
  <c r="E12" i="24" l="1"/>
  <c r="E8" i="23"/>
  <c r="F12" i="23"/>
  <c r="C12" i="23"/>
  <c r="H10" i="23"/>
  <c r="H9" i="23"/>
  <c r="E12" i="23"/>
  <c r="D8" i="23"/>
  <c r="D12" i="23" s="1"/>
  <c r="H8" i="23" l="1"/>
  <c r="H12" i="23" s="1"/>
  <c r="F12" i="22"/>
  <c r="E12" i="22"/>
  <c r="C12" i="22"/>
  <c r="H10" i="22"/>
  <c r="H9" i="22"/>
  <c r="E8" i="22"/>
  <c r="D8" i="22"/>
  <c r="D12" i="22" s="1"/>
  <c r="H8" i="22" l="1"/>
  <c r="H12" i="22" s="1"/>
  <c r="F12" i="21"/>
  <c r="C12" i="21"/>
  <c r="H10" i="21"/>
  <c r="H9" i="21"/>
  <c r="E8" i="21"/>
  <c r="E12" i="21" s="1"/>
  <c r="D8" i="21"/>
  <c r="D12" i="21" s="1"/>
  <c r="H8" i="21" l="1"/>
  <c r="H12" i="21" s="1"/>
  <c r="F12" i="20" l="1"/>
  <c r="E12" i="20"/>
  <c r="C12" i="20"/>
  <c r="H10" i="20"/>
  <c r="H9" i="20"/>
  <c r="E8" i="20"/>
  <c r="D8" i="20"/>
  <c r="D12" i="20" s="1"/>
  <c r="H8" i="20" l="1"/>
  <c r="H12" i="20" s="1"/>
  <c r="D8" i="19"/>
  <c r="F12" i="19"/>
  <c r="C12" i="19"/>
  <c r="H10" i="19"/>
  <c r="H9" i="19"/>
  <c r="E8" i="19"/>
  <c r="E12" i="19" s="1"/>
  <c r="D12" i="19"/>
  <c r="H8" i="19" l="1"/>
  <c r="H12" i="19" s="1"/>
  <c r="F12" i="18"/>
  <c r="C12" i="18"/>
  <c r="H10" i="18"/>
  <c r="H9" i="18"/>
  <c r="E8" i="18"/>
  <c r="H8" i="18" s="1"/>
  <c r="H12" i="18" s="1"/>
  <c r="D8" i="18"/>
  <c r="D12" i="18" s="1"/>
  <c r="E12" i="18" l="1"/>
  <c r="D8" i="17"/>
  <c r="E8" i="17"/>
  <c r="F12" i="17"/>
  <c r="E12" i="17"/>
  <c r="C12" i="17"/>
  <c r="H10" i="17"/>
  <c r="H9" i="17"/>
  <c r="H12" i="17" s="1"/>
  <c r="H8" i="17"/>
  <c r="D12" i="17" l="1"/>
  <c r="D8" i="16"/>
  <c r="F12" i="16"/>
  <c r="E12" i="16"/>
  <c r="D12" i="16"/>
  <c r="C12" i="16"/>
  <c r="H10" i="16"/>
  <c r="H9" i="16"/>
  <c r="H8" i="16"/>
  <c r="H12" i="16" l="1"/>
  <c r="F12" i="15"/>
  <c r="E12" i="15"/>
  <c r="D12" i="15"/>
  <c r="C12" i="15"/>
  <c r="H10" i="15"/>
  <c r="H9" i="15"/>
  <c r="H8" i="15"/>
  <c r="H12" i="15" s="1"/>
  <c r="F12" i="14" l="1"/>
  <c r="E12" i="14"/>
  <c r="C12" i="14"/>
  <c r="H10" i="14"/>
  <c r="H9" i="14"/>
  <c r="H8" i="14"/>
  <c r="H12" i="14" l="1"/>
  <c r="D12" i="14"/>
  <c r="D8" i="13"/>
  <c r="F12" i="13"/>
  <c r="E12" i="13"/>
  <c r="D12" i="13"/>
  <c r="C12" i="13"/>
  <c r="H10" i="13"/>
  <c r="H9" i="13"/>
  <c r="H8" i="13"/>
  <c r="H12" i="13" l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10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1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12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13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2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3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4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5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6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7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8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comments9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<sst xmlns="http://schemas.openxmlformats.org/spreadsheetml/2006/main" count="286" uniqueCount="48">
  <si>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</si>
  <si>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</si>
  <si>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</si>
  <si>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</si>
  <si>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</si>
  <si>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</si>
  <si>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</si>
  <si>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</si>
  <si>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</si>
  <si>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</si>
  <si>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</si>
  <si>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</si>
  <si>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</si>
  <si>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Привлечено *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</si>
  <si>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</si>
  <si>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</si>
  <si>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</si>
  <si>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</si>
  <si>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Остаток задолженности 
на 01.01.2022</t>
  </si>
  <si>
    <t>Начальник финансового управления Брянской городской администрации</t>
  </si>
  <si>
    <t>бюджета города Брянска на 1 января 2023 года</t>
  </si>
  <si>
    <t>Остаток задолженности 
на 01.01.2023</t>
  </si>
  <si>
    <t>бюджета города Брянска на 1 февраля 2023 года</t>
  </si>
  <si>
    <t>Остаток задолженности 
на 01.02.2023</t>
  </si>
  <si>
    <t>Привлечено</t>
  </si>
  <si>
    <t>бюджета города Брянска на 1 марта 2023 года</t>
  </si>
  <si>
    <t>Остаток задолженности 
на 01.03.2023</t>
  </si>
  <si>
    <t>бюджета города Брянска на 1 апреля 2023 года</t>
  </si>
  <si>
    <t>Остаток задолженности 
на 01.04.2023</t>
  </si>
  <si>
    <t>бюджета города Брянска на 1 мая 2023 года</t>
  </si>
  <si>
    <t>Остаток задолженности 
на 01.05.2023</t>
  </si>
  <si>
    <t>бюджета города Брянска на 1 июня 2023 года</t>
  </si>
  <si>
    <t>Остаток задолженности 
на 01.06.2023</t>
  </si>
  <si>
    <t>бюджета города Брянска на 1 июля 2023 года</t>
  </si>
  <si>
    <t>Остаток задолженности 
на 01.07.2023</t>
  </si>
  <si>
    <t>бюджета города Брянска на 1 августа 2023 года</t>
  </si>
  <si>
    <t>Остаток задолженности 
на 01.08.2023</t>
  </si>
  <si>
    <t>Заместитель Главы городской администрации-начальник финансового управления</t>
  </si>
  <si>
    <t>Остаток задолженности 
на 01.09.2023</t>
  </si>
  <si>
    <t>бюджета города Брянска на 01 сентября 2023 года</t>
  </si>
  <si>
    <t>бюджета города Брянска на 01 октября 2023 года</t>
  </si>
  <si>
    <t>Остаток задолженности 
на 01.10.2023</t>
  </si>
  <si>
    <t>бюджета города Брянска на 01 ноября 2023 года</t>
  </si>
  <si>
    <t>Остаток задолженности 
на 01.11.2023</t>
  </si>
  <si>
    <t>бюджета города Брянска на 01 декабря 2023 года</t>
  </si>
  <si>
    <t>Остаток задолженности 
на 01.12.2023</t>
  </si>
  <si>
    <t>бюджета города Брянска на 01 января 2024 года</t>
  </si>
  <si>
    <t>Остаток задолженности 
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</si>
</sst>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H10" sqref="H10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20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77.25" thickBot="1" x14ac:dyDescent="0.25">
      <c r="A6" s="1" t="s">
        <v>2</v>
      </c>
      <c r="B6" s="2" t="s">
        <v>3</v>
      </c>
      <c r="C6" s="3" t="s">
        <v>18</v>
      </c>
      <c r="D6" s="4" t="s">
        <v>13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2181008</v>
      </c>
      <c r="D8" s="12">
        <f>524100+134575.5</f>
        <v>658675.5</v>
      </c>
      <c r="E8" s="11">
        <v>1717100</v>
      </c>
      <c r="F8" s="12"/>
      <c r="G8" s="12"/>
      <c r="H8" s="13">
        <f>C8+D8-E8+G8</f>
        <v>1122583.5</v>
      </c>
      <c r="I8" s="14"/>
    </row>
    <row r="9" spans="1:9" ht="24.95" customHeight="1" x14ac:dyDescent="0.25">
      <c r="A9" s="15">
        <v>2</v>
      </c>
      <c r="B9" s="16" t="s">
        <v>7</v>
      </c>
      <c r="C9" s="17">
        <v>0</v>
      </c>
      <c r="D9" s="13">
        <v>1658900</v>
      </c>
      <c r="E9" s="13">
        <v>365900</v>
      </c>
      <c r="F9" s="13"/>
      <c r="G9" s="13"/>
      <c r="H9" s="13">
        <f>C9+D9-E9+G9</f>
        <v>1293000</v>
      </c>
    </row>
    <row r="10" spans="1:9" ht="24.95" customHeight="1" thickBot="1" x14ac:dyDescent="0.3">
      <c r="A10" s="15">
        <v>3</v>
      </c>
      <c r="B10" s="16" t="s">
        <v>8</v>
      </c>
      <c r="C10" s="17">
        <v>44318.8</v>
      </c>
      <c r="D10" s="13">
        <v>7</v>
      </c>
      <c r="E10" s="17">
        <v>44325.8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2225326.7999999998</v>
      </c>
      <c r="D12" s="26">
        <f>SUM(D7:D11)</f>
        <v>2317582.5</v>
      </c>
      <c r="E12" s="25">
        <f>SUM(E7:E11)</f>
        <v>2127325.7999999998</v>
      </c>
      <c r="F12" s="26">
        <f>SUM(F7:F11)</f>
        <v>0</v>
      </c>
      <c r="G12" s="26"/>
      <c r="H12" s="26">
        <f>SUM(H7:H11)</f>
        <v>2415583.5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29.25" customHeight="1" x14ac:dyDescent="0.2">
      <c r="A20" s="51" t="s">
        <v>19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L25" sqref="L25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40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45"/>
      <c r="B3" s="45"/>
      <c r="C3" s="45"/>
      <c r="D3" s="45"/>
      <c r="E3" s="45"/>
      <c r="F3" s="45"/>
      <c r="G3" s="45"/>
      <c r="H3" s="45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45"/>
      <c r="B5" s="45"/>
      <c r="C5" s="45"/>
      <c r="D5" s="45"/>
      <c r="E5" s="45"/>
      <c r="F5" s="45"/>
      <c r="G5" s="45"/>
      <c r="H5" s="45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41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1122583.46</v>
      </c>
      <c r="D8" s="12">
        <f>150000+180000+280000</f>
        <v>610000</v>
      </c>
      <c r="E8" s="11">
        <f>360000+320000</f>
        <v>680000</v>
      </c>
      <c r="F8" s="12"/>
      <c r="G8" s="12"/>
      <c r="H8" s="13">
        <f>C8+D8-E8+G8</f>
        <v>1052583.46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412119.5</v>
      </c>
      <c r="E9" s="13">
        <v>0</v>
      </c>
      <c r="F9" s="13"/>
      <c r="G9" s="13"/>
      <c r="H9" s="13">
        <f>C9+D9-E9+G9</f>
        <v>1705119.5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2415583.46</v>
      </c>
      <c r="D12" s="26">
        <f>SUM(D7:D11)</f>
        <v>1022119.5</v>
      </c>
      <c r="E12" s="25">
        <f>SUM(E7:E11)</f>
        <v>680000</v>
      </c>
      <c r="F12" s="26">
        <f>SUM(F7:F11)</f>
        <v>0</v>
      </c>
      <c r="G12" s="26"/>
      <c r="H12" s="26">
        <f>SUM(H7:H11)</f>
        <v>2757702.96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51" t="s">
        <v>37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M20" sqref="M20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42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46"/>
      <c r="B3" s="46"/>
      <c r="C3" s="46"/>
      <c r="D3" s="46"/>
      <c r="E3" s="46"/>
      <c r="F3" s="46"/>
      <c r="G3" s="46"/>
      <c r="H3" s="46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46"/>
      <c r="B5" s="46"/>
      <c r="C5" s="46"/>
      <c r="D5" s="46"/>
      <c r="E5" s="46"/>
      <c r="F5" s="46"/>
      <c r="G5" s="46"/>
      <c r="H5" s="4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43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1122583.46</v>
      </c>
      <c r="D8" s="12">
        <f>150000+180000+280000</f>
        <v>610000</v>
      </c>
      <c r="E8" s="11">
        <f>360000+320000+134575.461</f>
        <v>814575.46100000001</v>
      </c>
      <c r="F8" s="12"/>
      <c r="G8" s="12"/>
      <c r="H8" s="13">
        <f>C8+D8-E8+G8</f>
        <v>918007.99899999995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412119.5</v>
      </c>
      <c r="E9" s="13">
        <v>0</v>
      </c>
      <c r="F9" s="13"/>
      <c r="G9" s="13"/>
      <c r="H9" s="13">
        <f>C9+D9-E9+G9</f>
        <v>1705119.5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2415583.46</v>
      </c>
      <c r="D12" s="26">
        <f>SUM(D7:D11)</f>
        <v>1022119.5</v>
      </c>
      <c r="E12" s="25">
        <f>SUM(E7:E11)</f>
        <v>814575.46100000001</v>
      </c>
      <c r="F12" s="26">
        <f>SUM(F7:F11)</f>
        <v>0</v>
      </c>
      <c r="G12" s="26"/>
      <c r="H12" s="26">
        <f>SUM(H7:H11)</f>
        <v>2623127.4989999998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51" t="s">
        <v>37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C8" sqref="C8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44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47"/>
      <c r="B3" s="47"/>
      <c r="C3" s="47"/>
      <c r="D3" s="47"/>
      <c r="E3" s="47"/>
      <c r="F3" s="47"/>
      <c r="G3" s="47"/>
      <c r="H3" s="47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47"/>
      <c r="B5" s="47"/>
      <c r="C5" s="47"/>
      <c r="D5" s="47"/>
      <c r="E5" s="47"/>
      <c r="F5" s="47"/>
      <c r="G5" s="47"/>
      <c r="H5" s="47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45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1122583.46</v>
      </c>
      <c r="D8" s="12">
        <f>150000+180000+280000</f>
        <v>610000</v>
      </c>
      <c r="E8" s="11">
        <f>360000+320000+134575.461</f>
        <v>814575.46100000001</v>
      </c>
      <c r="F8" s="12"/>
      <c r="G8" s="12"/>
      <c r="H8" s="13">
        <f>C8+D8-E8+G8</f>
        <v>918007.99899999995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412119.5</v>
      </c>
      <c r="E9" s="13">
        <v>0</v>
      </c>
      <c r="F9" s="13"/>
      <c r="G9" s="13"/>
      <c r="H9" s="13">
        <f>C9+D9-E9+G9</f>
        <v>1705119.5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2415583.46</v>
      </c>
      <c r="D12" s="26">
        <f>SUM(D7:D11)</f>
        <v>1022119.5</v>
      </c>
      <c r="E12" s="25">
        <f>SUM(E7:E11)</f>
        <v>814575.46100000001</v>
      </c>
      <c r="F12" s="26">
        <f>SUM(F7:F11)</f>
        <v>0</v>
      </c>
      <c r="G12" s="26"/>
      <c r="H12" s="26">
        <f>SUM(H7:H11)</f>
        <v>2623127.4989999998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51" t="s">
        <v>37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E12" sqref="E12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46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48"/>
      <c r="B3" s="48"/>
      <c r="C3" s="48"/>
      <c r="D3" s="48"/>
      <c r="E3" s="48"/>
      <c r="F3" s="48"/>
      <c r="G3" s="48"/>
      <c r="H3" s="48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48"/>
      <c r="B5" s="48"/>
      <c r="C5" s="48"/>
      <c r="D5" s="48"/>
      <c r="E5" s="48"/>
      <c r="F5" s="48"/>
      <c r="G5" s="48"/>
      <c r="H5" s="48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47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1122583.46</v>
      </c>
      <c r="D8" s="12">
        <v>1307119.6000000001</v>
      </c>
      <c r="E8" s="11">
        <v>1122583.5</v>
      </c>
      <c r="F8" s="12"/>
      <c r="G8" s="12"/>
      <c r="H8" s="13">
        <f>C8+D8-E8+G8</f>
        <v>1307119.56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412119.5</v>
      </c>
      <c r="E9" s="13">
        <v>412119.5</v>
      </c>
      <c r="F9" s="13"/>
      <c r="G9" s="13"/>
      <c r="H9" s="13">
        <f>C9+D9-E9+G9</f>
        <v>1293000</v>
      </c>
    </row>
    <row r="10" spans="1:9" ht="24.95" hidden="1" customHeight="1" x14ac:dyDescent="0.3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2415583.46</v>
      </c>
      <c r="D12" s="26">
        <f>SUM(D7:D11)</f>
        <v>1719239.1</v>
      </c>
      <c r="E12" s="25">
        <f>SUM(E7:E11)</f>
        <v>1534703</v>
      </c>
      <c r="F12" s="26">
        <f>SUM(F7:F11)</f>
        <v>0</v>
      </c>
      <c r="G12" s="26"/>
      <c r="H12" s="26">
        <f>SUM(H7:H11)</f>
        <v>2600119.56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51" t="s">
        <v>37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B23" sqref="B23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22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37"/>
      <c r="B3" s="37"/>
      <c r="C3" s="37"/>
      <c r="D3" s="37"/>
      <c r="E3" s="37"/>
      <c r="F3" s="37"/>
      <c r="G3" s="37"/>
      <c r="H3" s="37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37"/>
      <c r="B5" s="37"/>
      <c r="C5" s="37"/>
      <c r="D5" s="37"/>
      <c r="E5" s="37"/>
      <c r="F5" s="37"/>
      <c r="G5" s="37"/>
      <c r="H5" s="37" t="s">
        <v>1</v>
      </c>
    </row>
    <row r="6" spans="1:9" ht="77.25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23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1122583.5</v>
      </c>
      <c r="D8" s="12">
        <v>0</v>
      </c>
      <c r="E8" s="11">
        <v>0</v>
      </c>
      <c r="F8" s="12"/>
      <c r="G8" s="12"/>
      <c r="H8" s="13">
        <f>C8+D8-E8+G8</f>
        <v>1122583.5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0</v>
      </c>
      <c r="E9" s="13">
        <v>0</v>
      </c>
      <c r="F9" s="13"/>
      <c r="G9" s="13"/>
      <c r="H9" s="13">
        <f>C9+D9-E9+G9</f>
        <v>1293000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2415583.5</v>
      </c>
      <c r="D12" s="26">
        <f>SUM(D7:D11)</f>
        <v>0</v>
      </c>
      <c r="E12" s="25">
        <f>SUM(E7:E11)</f>
        <v>0</v>
      </c>
      <c r="F12" s="26">
        <f>SUM(F7:F11)</f>
        <v>0</v>
      </c>
      <c r="G12" s="26"/>
      <c r="H12" s="26">
        <f>SUM(H7:H11)</f>
        <v>2415583.5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29.25" customHeight="1" x14ac:dyDescent="0.2">
      <c r="A20" s="51" t="s">
        <v>19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D9" sqref="D9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25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38"/>
      <c r="B3" s="38"/>
      <c r="C3" s="38"/>
      <c r="D3" s="38"/>
      <c r="E3" s="38"/>
      <c r="F3" s="38"/>
      <c r="G3" s="38"/>
      <c r="H3" s="38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38"/>
      <c r="B5" s="38"/>
      <c r="C5" s="38"/>
      <c r="D5" s="38"/>
      <c r="E5" s="38"/>
      <c r="F5" s="38"/>
      <c r="G5" s="38"/>
      <c r="H5" s="38" t="s">
        <v>1</v>
      </c>
    </row>
    <row r="6" spans="1:9" ht="77.25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26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1122583.5</v>
      </c>
      <c r="D8" s="12">
        <v>50000</v>
      </c>
      <c r="E8" s="11">
        <v>0</v>
      </c>
      <c r="F8" s="12"/>
      <c r="G8" s="12"/>
      <c r="H8" s="13">
        <f>C8+D8-E8+G8</f>
        <v>1172583.5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0</v>
      </c>
      <c r="E9" s="13">
        <v>0</v>
      </c>
      <c r="F9" s="13"/>
      <c r="G9" s="13"/>
      <c r="H9" s="13">
        <f>C9+D9-E9+G9</f>
        <v>1293000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2415583.5</v>
      </c>
      <c r="D12" s="26">
        <f>SUM(D7:D11)</f>
        <v>50000</v>
      </c>
      <c r="E12" s="25">
        <f>SUM(E7:E11)</f>
        <v>0</v>
      </c>
      <c r="F12" s="26">
        <f>SUM(F7:F11)</f>
        <v>0</v>
      </c>
      <c r="G12" s="26"/>
      <c r="H12" s="26">
        <f>SUM(H7:H11)</f>
        <v>2465583.5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29.25" customHeight="1" x14ac:dyDescent="0.2">
      <c r="A20" s="51" t="s">
        <v>19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E29" sqref="E29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27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39"/>
      <c r="B3" s="39"/>
      <c r="C3" s="39"/>
      <c r="D3" s="39"/>
      <c r="E3" s="39"/>
      <c r="F3" s="39"/>
      <c r="G3" s="39"/>
      <c r="H3" s="39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39"/>
      <c r="B5" s="39"/>
      <c r="C5" s="39"/>
      <c r="D5" s="39"/>
      <c r="E5" s="39"/>
      <c r="F5" s="39"/>
      <c r="G5" s="39"/>
      <c r="H5" s="39" t="s">
        <v>1</v>
      </c>
    </row>
    <row r="6" spans="1:9" ht="77.25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28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1122583.5</v>
      </c>
      <c r="D8" s="12">
        <f>50000+100000</f>
        <v>150000</v>
      </c>
      <c r="E8" s="11">
        <v>360000</v>
      </c>
      <c r="F8" s="12"/>
      <c r="G8" s="12"/>
      <c r="H8" s="13">
        <f>C8+D8-E8+G8</f>
        <v>912583.5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412119.5</v>
      </c>
      <c r="E9" s="13">
        <v>0</v>
      </c>
      <c r="F9" s="13"/>
      <c r="G9" s="13"/>
      <c r="H9" s="13">
        <f>C9+D9-E9+G9</f>
        <v>1705119.5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2415583.5</v>
      </c>
      <c r="D12" s="26">
        <f>SUM(D7:D11)</f>
        <v>562119.5</v>
      </c>
      <c r="E12" s="25">
        <f>SUM(E7:E11)</f>
        <v>360000</v>
      </c>
      <c r="F12" s="26">
        <f>SUM(F7:F11)</f>
        <v>0</v>
      </c>
      <c r="G12" s="26"/>
      <c r="H12" s="26">
        <f>SUM(H7:H11)</f>
        <v>2617703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29.25" customHeight="1" x14ac:dyDescent="0.2">
      <c r="A20" s="51" t="s">
        <v>19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E23" sqref="E23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29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40"/>
      <c r="B3" s="40"/>
      <c r="C3" s="40"/>
      <c r="D3" s="40"/>
      <c r="E3" s="40"/>
      <c r="F3" s="40"/>
      <c r="G3" s="40"/>
      <c r="H3" s="40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40"/>
      <c r="B5" s="40"/>
      <c r="C5" s="40"/>
      <c r="D5" s="40"/>
      <c r="E5" s="40"/>
      <c r="F5" s="40"/>
      <c r="G5" s="40"/>
      <c r="H5" s="40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30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1122583.46</v>
      </c>
      <c r="D8" s="12">
        <f>150000+180000</f>
        <v>330000</v>
      </c>
      <c r="E8" s="11">
        <f>360000+320000</f>
        <v>680000</v>
      </c>
      <c r="F8" s="12"/>
      <c r="G8" s="12"/>
      <c r="H8" s="13">
        <f>C8+D8-E8+G8</f>
        <v>772583.46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412119.5</v>
      </c>
      <c r="E9" s="13">
        <v>0</v>
      </c>
      <c r="F9" s="13"/>
      <c r="G9" s="13"/>
      <c r="H9" s="13">
        <f>C9+D9-E9+G9</f>
        <v>1705119.5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2415583.46</v>
      </c>
      <c r="D12" s="26">
        <f>SUM(D7:D11)</f>
        <v>742119.5</v>
      </c>
      <c r="E12" s="25">
        <f>SUM(E7:E11)</f>
        <v>680000</v>
      </c>
      <c r="F12" s="26">
        <f>SUM(F7:F11)</f>
        <v>0</v>
      </c>
      <c r="G12" s="26"/>
      <c r="H12" s="26">
        <f>SUM(H7:H11)</f>
        <v>2477702.96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29.25" customHeight="1" x14ac:dyDescent="0.2">
      <c r="A20" s="51" t="s">
        <v>19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E25" sqref="E25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31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41"/>
      <c r="B3" s="41"/>
      <c r="C3" s="41"/>
      <c r="D3" s="41"/>
      <c r="E3" s="41"/>
      <c r="F3" s="41"/>
      <c r="G3" s="41"/>
      <c r="H3" s="41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41"/>
      <c r="B5" s="41"/>
      <c r="C5" s="41"/>
      <c r="D5" s="41"/>
      <c r="E5" s="41"/>
      <c r="F5" s="41"/>
      <c r="G5" s="41"/>
      <c r="H5" s="41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32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1122583.46</v>
      </c>
      <c r="D8" s="12">
        <f>150000+180000</f>
        <v>330000</v>
      </c>
      <c r="E8" s="11">
        <f>360000+320000</f>
        <v>680000</v>
      </c>
      <c r="F8" s="12"/>
      <c r="G8" s="12"/>
      <c r="H8" s="13">
        <f>C8+D8-E8+G8</f>
        <v>772583.46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412119.5</v>
      </c>
      <c r="E9" s="13">
        <v>0</v>
      </c>
      <c r="F9" s="13"/>
      <c r="G9" s="13"/>
      <c r="H9" s="13">
        <f>C9+D9-E9+G9</f>
        <v>1705119.5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2415583.46</v>
      </c>
      <c r="D12" s="26">
        <f>SUM(D7:D11)</f>
        <v>742119.5</v>
      </c>
      <c r="E12" s="25">
        <f>SUM(E7:E11)</f>
        <v>680000</v>
      </c>
      <c r="F12" s="26">
        <f>SUM(F7:F11)</f>
        <v>0</v>
      </c>
      <c r="G12" s="26"/>
      <c r="H12" s="26">
        <f>SUM(H7:H11)</f>
        <v>2477702.96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29.25" customHeight="1" x14ac:dyDescent="0.2">
      <c r="A20" s="51" t="s">
        <v>19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E26" sqref="E26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33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42"/>
      <c r="B3" s="42"/>
      <c r="C3" s="42"/>
      <c r="D3" s="42"/>
      <c r="E3" s="42"/>
      <c r="F3" s="42"/>
      <c r="G3" s="42"/>
      <c r="H3" s="42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42"/>
      <c r="B5" s="42"/>
      <c r="C5" s="42"/>
      <c r="D5" s="42"/>
      <c r="E5" s="42"/>
      <c r="F5" s="42"/>
      <c r="G5" s="42"/>
      <c r="H5" s="42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34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1122583.46</v>
      </c>
      <c r="D8" s="12">
        <f>150000+180000+280000</f>
        <v>610000</v>
      </c>
      <c r="E8" s="11">
        <f>360000+320000</f>
        <v>680000</v>
      </c>
      <c r="F8" s="12"/>
      <c r="G8" s="12"/>
      <c r="H8" s="13">
        <f>C8+D8-E8+G8</f>
        <v>1052583.46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412119.5</v>
      </c>
      <c r="E9" s="13">
        <v>0</v>
      </c>
      <c r="F9" s="13"/>
      <c r="G9" s="13"/>
      <c r="H9" s="13">
        <f>C9+D9-E9+G9</f>
        <v>1705119.5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2415583.46</v>
      </c>
      <c r="D12" s="26">
        <f>SUM(D7:D11)</f>
        <v>1022119.5</v>
      </c>
      <c r="E12" s="25">
        <f>SUM(E7:E11)</f>
        <v>680000</v>
      </c>
      <c r="F12" s="26">
        <f>SUM(F7:F11)</f>
        <v>0</v>
      </c>
      <c r="G12" s="26"/>
      <c r="H12" s="26">
        <f>SUM(H7:H11)</f>
        <v>2757702.96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29.25" customHeight="1" x14ac:dyDescent="0.2">
      <c r="A20" s="51" t="s">
        <v>19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H12" sqref="H12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35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43"/>
      <c r="B3" s="43"/>
      <c r="C3" s="43"/>
      <c r="D3" s="43"/>
      <c r="E3" s="43"/>
      <c r="F3" s="43"/>
      <c r="G3" s="43"/>
      <c r="H3" s="43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43"/>
      <c r="B5" s="43"/>
      <c r="C5" s="43"/>
      <c r="D5" s="43"/>
      <c r="E5" s="43"/>
      <c r="F5" s="43"/>
      <c r="G5" s="43"/>
      <c r="H5" s="43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36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1122583.46</v>
      </c>
      <c r="D8" s="12">
        <f>150000+180000+280000</f>
        <v>610000</v>
      </c>
      <c r="E8" s="11">
        <f>360000+320000</f>
        <v>680000</v>
      </c>
      <c r="F8" s="12"/>
      <c r="G8" s="12"/>
      <c r="H8" s="13">
        <f>C8+D8-E8+G8</f>
        <v>1052583.46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412119.5</v>
      </c>
      <c r="E9" s="13">
        <v>0</v>
      </c>
      <c r="F9" s="13"/>
      <c r="G9" s="13"/>
      <c r="H9" s="13">
        <f>C9+D9-E9+G9</f>
        <v>1705119.5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2415583.46</v>
      </c>
      <c r="D12" s="26">
        <f>SUM(D7:D11)</f>
        <v>1022119.5</v>
      </c>
      <c r="E12" s="25">
        <f>SUM(E7:E11)</f>
        <v>680000</v>
      </c>
      <c r="F12" s="26">
        <f>SUM(F7:F11)</f>
        <v>0</v>
      </c>
      <c r="G12" s="26"/>
      <c r="H12" s="26">
        <f>SUM(H7:H11)</f>
        <v>2757702.96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51" t="s">
        <v>37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workbookViewId="0">
      <selection activeCell="Q8" sqref="Q8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49" t="s">
        <v>0</v>
      </c>
      <c r="B1" s="49"/>
      <c r="C1" s="49"/>
      <c r="D1" s="49"/>
      <c r="E1" s="49"/>
      <c r="F1" s="49"/>
      <c r="G1" s="49"/>
      <c r="H1" s="49"/>
    </row>
    <row r="2" spans="1:9" ht="14.25" x14ac:dyDescent="0.2">
      <c r="A2" s="50" t="s">
        <v>39</v>
      </c>
      <c r="B2" s="50"/>
      <c r="C2" s="50"/>
      <c r="D2" s="50"/>
      <c r="E2" s="50"/>
      <c r="F2" s="50"/>
      <c r="G2" s="50"/>
      <c r="H2" s="50"/>
    </row>
    <row r="3" spans="1:9" ht="14.25" x14ac:dyDescent="0.2">
      <c r="A3" s="44"/>
      <c r="B3" s="44"/>
      <c r="C3" s="44"/>
      <c r="D3" s="44"/>
      <c r="E3" s="44"/>
      <c r="F3" s="44"/>
      <c r="G3" s="44"/>
      <c r="H3" s="44"/>
    </row>
    <row r="4" spans="1:9" ht="14.25" x14ac:dyDescent="0.2">
      <c r="A4" s="49"/>
      <c r="B4" s="49"/>
      <c r="C4" s="49"/>
      <c r="D4" s="49"/>
      <c r="E4" s="49"/>
      <c r="F4" s="49"/>
      <c r="G4" s="49"/>
      <c r="H4" s="49"/>
    </row>
    <row r="5" spans="1:9" ht="15" thickBot="1" x14ac:dyDescent="0.25">
      <c r="A5" s="44"/>
      <c r="B5" s="44"/>
      <c r="C5" s="44"/>
      <c r="D5" s="44"/>
      <c r="E5" s="44"/>
      <c r="F5" s="44"/>
      <c r="G5" s="44"/>
      <c r="H5" s="44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21</v>
      </c>
      <c r="D6" s="4" t="s">
        <v>24</v>
      </c>
      <c r="E6" s="3" t="s">
        <v>4</v>
      </c>
      <c r="F6" s="4"/>
      <c r="G6" s="4" t="s">
        <v>5</v>
      </c>
      <c r="H6" s="4" t="s">
        <v>38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1122583.46</v>
      </c>
      <c r="D8" s="12">
        <f>150000+180000+280000</f>
        <v>610000</v>
      </c>
      <c r="E8" s="11">
        <f>360000+320000</f>
        <v>680000</v>
      </c>
      <c r="F8" s="12"/>
      <c r="G8" s="12"/>
      <c r="H8" s="13">
        <f>C8+D8-E8+G8</f>
        <v>1052583.46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412119.5</v>
      </c>
      <c r="E9" s="13">
        <v>0</v>
      </c>
      <c r="F9" s="13"/>
      <c r="G9" s="13"/>
      <c r="H9" s="13">
        <f>C9+D9-E9+G9</f>
        <v>1705119.5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2415583.46</v>
      </c>
      <c r="D12" s="26">
        <f>SUM(D7:D11)</f>
        <v>1022119.5</v>
      </c>
      <c r="E12" s="25">
        <f>SUM(E7:E11)</f>
        <v>680000</v>
      </c>
      <c r="F12" s="26">
        <f>SUM(F7:F11)</f>
        <v>0</v>
      </c>
      <c r="G12" s="26"/>
      <c r="H12" s="26">
        <f>SUM(H7:H11)</f>
        <v>2757702.96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14</v>
      </c>
      <c r="B15" s="27" t="s">
        <v>15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17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16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51" t="s">
        <v>37</v>
      </c>
      <c r="B20" s="51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01.01.23</vt:lpstr>
      <vt:lpstr>01.02.23</vt:lpstr>
      <vt:lpstr>01.03.23</vt:lpstr>
      <vt:lpstr>01.04.23</vt:lpstr>
      <vt:lpstr>01.05.23</vt:lpstr>
      <vt:lpstr>01.06.23</vt:lpstr>
      <vt:lpstr>01.07.23</vt:lpstr>
      <vt:lpstr>01.08.23</vt:lpstr>
      <vt:lpstr>01.09.23</vt:lpstr>
      <vt:lpstr>01.10.23</vt:lpstr>
      <vt:lpstr>01.11.23</vt:lpstr>
      <vt:lpstr>01.12.23</vt:lpstr>
      <vt:lpstr>01.01.24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Наталья Н. Кононенкова</cp:lastModifiedBy>
  <cp:lastPrinted>2023-11-28T13:06:06Z</cp:lastPrinted>
  <dcterms:created xsi:type="dcterms:W3CDTF">2022-02-01T06:07:37Z</dcterms:created>
  <dcterms:modified xsi:type="dcterms:W3CDTF">2023-12-29T11:04:11Z</dcterms:modified>
</cp:coreProperties>
</file>