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9440" windowHeight="12600"/>
  </bookViews>
  <sheets>
    <sheet name="проект" sheetId="1" r:id="rId1"/>
  </sheets>
  <definedNames>
    <definedName name="_xlnm.Print_Titles" localSheetId="0">проект!$6:$18</definedName>
    <definedName name="_xlnm.Print_Area" localSheetId="0">проект!$A$1:$R$43</definedName>
  </definedNames>
  <calcPr calcId="145621" fullCalcOnLoad="1"/>
</workbook>
</file>

<file path=xl/calcChain.xml><?xml version="1.0" encoding="utf-8"?>
<calcChain xmlns="http://schemas.openxmlformats.org/spreadsheetml/2006/main">
  <c r="Q31" i="1"/>
  <c r="K22"/>
  <c r="Q27"/>
  <c r="N31"/>
  <c r="N27"/>
  <c r="K31"/>
  <c r="K27"/>
  <c r="N22"/>
  <c r="K14"/>
  <c r="K16"/>
  <c r="N14"/>
  <c r="N16"/>
  <c r="K13"/>
  <c r="N13"/>
  <c r="J14"/>
  <c r="L14"/>
  <c r="M14"/>
  <c r="O14"/>
  <c r="P14"/>
  <c r="Q14"/>
  <c r="R14"/>
  <c r="Q41"/>
  <c r="Q40"/>
  <c r="Q39"/>
  <c r="P41"/>
  <c r="P40"/>
  <c r="P39"/>
  <c r="Q37"/>
  <c r="Q36"/>
  <c r="Q35"/>
  <c r="P37"/>
  <c r="P36"/>
  <c r="P35"/>
  <c r="Q30"/>
  <c r="P30"/>
  <c r="Q26"/>
  <c r="P26"/>
  <c r="Q22"/>
  <c r="P22"/>
  <c r="Q20"/>
  <c r="P20"/>
  <c r="R16"/>
  <c r="R13"/>
  <c r="Q16"/>
  <c r="Q13"/>
  <c r="P16"/>
  <c r="P13"/>
  <c r="N30"/>
  <c r="N26"/>
  <c r="N20"/>
  <c r="N19"/>
  <c r="K41"/>
  <c r="K40"/>
  <c r="K39"/>
  <c r="K38"/>
  <c r="K37"/>
  <c r="K36"/>
  <c r="K35"/>
  <c r="K30"/>
  <c r="K26"/>
  <c r="K20"/>
  <c r="O16"/>
  <c r="O13"/>
  <c r="M41"/>
  <c r="M40"/>
  <c r="M39"/>
  <c r="M37"/>
  <c r="M36"/>
  <c r="M35"/>
  <c r="M30"/>
  <c r="M26"/>
  <c r="M22"/>
  <c r="M20"/>
  <c r="M16"/>
  <c r="M13"/>
  <c r="L16"/>
  <c r="L13"/>
  <c r="J41"/>
  <c r="J40"/>
  <c r="J39"/>
  <c r="J37"/>
  <c r="J36"/>
  <c r="J35"/>
  <c r="J31"/>
  <c r="J30"/>
  <c r="J27"/>
  <c r="J26"/>
  <c r="J22"/>
  <c r="J20"/>
  <c r="J16"/>
  <c r="J13"/>
  <c r="P34"/>
  <c r="J19"/>
  <c r="Q25"/>
  <c r="Q24"/>
  <c r="M19"/>
  <c r="P19"/>
  <c r="P25"/>
  <c r="P24"/>
  <c r="Q19"/>
  <c r="Q34"/>
  <c r="M34"/>
  <c r="K34"/>
  <c r="K19"/>
  <c r="N25"/>
  <c r="N24"/>
  <c r="N43"/>
  <c r="M25"/>
  <c r="M24"/>
  <c r="K25"/>
  <c r="K24"/>
  <c r="J34"/>
  <c r="J25"/>
  <c r="J24"/>
  <c r="K43"/>
  <c r="Q43"/>
  <c r="P43"/>
  <c r="M43"/>
  <c r="J43"/>
</calcChain>
</file>

<file path=xl/sharedStrings.xml><?xml version="1.0" encoding="utf-8"?>
<sst xmlns="http://schemas.openxmlformats.org/spreadsheetml/2006/main" count="324" uniqueCount="67">
  <si>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</si>
  <si>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</si>
  <si>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</si>
  <si>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</si>
  <si>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</si>
  <si>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</si>
  <si>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</si>
  <si>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</si>
  <si>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</si>
  <si>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</si>
  <si>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</si>
  <si>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</si>
  <si>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</si>
  <si>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</si>
  <si>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</si>
  <si>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</si>
  <si>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</si>
  <si>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</si>
  <si>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</si>
  <si>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</si>
  <si>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</si>
  <si>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</si>
  <si>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8002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</si>
  <si>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</si>
  <si>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</si>
  <si>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</si>
  <si>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</si>
  <si>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</si>
  <si>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</si>
  <si>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</si>
  <si>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</si>
  <si>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</si>
  <si>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</si>
  <si>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</si>
  <si>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</si>
  <si>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</si>
  <si>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</si>
  <si>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</si>
  <si>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</si>
  <si>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</si>
  <si>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>(рублей)</t>
  </si>
  <si>
    <t xml:space="preserve">Сумма                                 </t>
  </si>
  <si>
    <t>Сумма</t>
  </si>
  <si>
    <t>1</t>
  </si>
  <si>
    <t>2</t>
  </si>
  <si>
    <t>Наименование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</si>
  <si>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</si>
  <si>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</si>
  <si>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</si>
  <si>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</si>
  <si>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</si>
  <si>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</si>
  <si>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</si>
  <si>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</si>
  <si>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</si>
  <si>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</si>
  <si>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</si>
  <si>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</si>
  <si>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</si>
  <si>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</si>
  <si>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 города Брянска на 2023 год</t>
  </si>
  <si>
    <t>и на плановый период 2024 и 2025 годов</t>
  </si>
  <si>
    <t>2025 год</t>
  </si>
  <si>
    <t>2900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</si>
  <si>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</si>
  <si>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</si>
  <si>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Приложение  № 5
к Решению Брянского городского 
Совета народных депутатов  «О бюджете городского округа город Брянск на 2023 год и на плановый период  2024 и 2025 годов»</t>
  </si>
</sst>
</file>

<file path=xl/styles.xml><?xml version="1.0" encoding="utf-8"?>
<styleSheet xmlns="http://schemas.openxmlformats.org/spreadsheetml/2006/main">
  <fonts count="7">
    <font>
      <sz val="10"/>
      <name val="Times New Roman Cyr"/>
      <charset val="204"/>
    </font>
    <font>
      <b/>
      <sz val="10"/>
      <name val="Times New Roman Cyr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2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49" fontId="1" fillId="2" borderId="1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/>
    </xf>
    <xf numFmtId="0" fontId="0" fillId="0" borderId="0" xfId="0" applyAlignment="1">
      <alignment vertical="top"/>
    </xf>
    <xf numFmtId="49" fontId="2" fillId="4" borderId="3" xfId="0" applyNumberFormat="1" applyFont="1" applyFill="1" applyBorder="1" applyAlignment="1">
      <alignment horizontal="center" vertical="top"/>
    </xf>
    <xf numFmtId="49" fontId="2" fillId="4" borderId="4" xfId="0" applyNumberFormat="1" applyFont="1" applyFill="1" applyBorder="1" applyAlignment="1">
      <alignment horizontal="center" vertical="top"/>
    </xf>
    <xf numFmtId="49" fontId="2" fillId="4" borderId="4" xfId="0" applyNumberFormat="1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/>
    </xf>
    <xf numFmtId="49" fontId="0" fillId="0" borderId="3" xfId="0" applyNumberFormat="1" applyFont="1" applyBorder="1" applyAlignment="1">
      <alignment horizontal="center" vertical="top"/>
    </xf>
    <xf numFmtId="49" fontId="0" fillId="0" borderId="4" xfId="0" applyNumberFormat="1" applyFont="1" applyBorder="1" applyAlignment="1">
      <alignment horizontal="center" vertical="top"/>
    </xf>
    <xf numFmtId="49" fontId="0" fillId="0" borderId="4" xfId="0" applyNumberFormat="1" applyFont="1" applyFill="1" applyBorder="1" applyAlignment="1">
      <alignment horizontal="center" vertical="top"/>
    </xf>
    <xf numFmtId="49" fontId="0" fillId="0" borderId="4" xfId="0" applyNumberFormat="1" applyFont="1" applyBorder="1" applyAlignment="1">
      <alignment vertical="top" wrapText="1"/>
    </xf>
    <xf numFmtId="0" fontId="0" fillId="3" borderId="4" xfId="0" applyFont="1" applyFill="1" applyBorder="1" applyAlignment="1">
      <alignment vertical="top"/>
    </xf>
    <xf numFmtId="49" fontId="1" fillId="5" borderId="3" xfId="0" applyNumberFormat="1" applyFont="1" applyFill="1" applyBorder="1" applyAlignment="1">
      <alignment horizontal="center" vertical="top"/>
    </xf>
    <xf numFmtId="49" fontId="1" fillId="5" borderId="4" xfId="0" applyNumberFormat="1" applyFont="1" applyFill="1" applyBorder="1" applyAlignment="1">
      <alignment horizontal="center" vertical="top"/>
    </xf>
    <xf numFmtId="49" fontId="1" fillId="5" borderId="4" xfId="0" applyNumberFormat="1" applyFont="1" applyFill="1" applyBorder="1" applyAlignment="1">
      <alignment vertical="top" wrapText="1"/>
    </xf>
    <xf numFmtId="3" fontId="0" fillId="3" borderId="4" xfId="0" applyNumberFormat="1" applyFont="1" applyFill="1" applyBorder="1" applyAlignment="1">
      <alignment vertical="top"/>
    </xf>
    <xf numFmtId="49" fontId="3" fillId="4" borderId="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49" fontId="0" fillId="0" borderId="3" xfId="0" applyNumberFormat="1" applyFont="1" applyFill="1" applyBorder="1" applyAlignment="1">
      <alignment horizontal="center" vertical="top"/>
    </xf>
    <xf numFmtId="49" fontId="0" fillId="0" borderId="4" xfId="0" applyNumberFormat="1" applyFont="1" applyFill="1" applyBorder="1" applyAlignment="1">
      <alignment vertical="top" wrapText="1"/>
    </xf>
    <xf numFmtId="49" fontId="0" fillId="0" borderId="5" xfId="0" applyNumberFormat="1" applyFont="1" applyFill="1" applyBorder="1" applyAlignment="1">
      <alignment horizontal="center" vertical="top"/>
    </xf>
    <xf numFmtId="49" fontId="0" fillId="0" borderId="6" xfId="0" applyNumberFormat="1" applyFont="1" applyFill="1" applyBorder="1" applyAlignment="1">
      <alignment horizontal="center" vertical="top"/>
    </xf>
    <xf numFmtId="49" fontId="0" fillId="0" borderId="6" xfId="0" applyNumberFormat="1" applyFont="1" applyFill="1" applyBorder="1" applyAlignment="1">
      <alignment vertical="top" wrapText="1"/>
    </xf>
    <xf numFmtId="3" fontId="0" fillId="3" borderId="6" xfId="0" applyNumberFormat="1" applyFont="1" applyFill="1" applyBorder="1" applyAlignment="1">
      <alignment vertical="top"/>
    </xf>
    <xf numFmtId="49" fontId="0" fillId="0" borderId="7" xfId="0" applyNumberFormat="1" applyFont="1" applyFill="1" applyBorder="1" applyAlignment="1">
      <alignment vertical="top" wrapText="1"/>
    </xf>
    <xf numFmtId="49" fontId="0" fillId="0" borderId="8" xfId="0" applyNumberFormat="1" applyFont="1" applyFill="1" applyBorder="1" applyAlignment="1">
      <alignment horizontal="center" vertical="top"/>
    </xf>
    <xf numFmtId="49" fontId="0" fillId="0" borderId="9" xfId="0" applyNumberFormat="1" applyFont="1" applyFill="1" applyBorder="1" applyAlignment="1">
      <alignment vertical="top" wrapText="1"/>
    </xf>
    <xf numFmtId="49" fontId="0" fillId="0" borderId="10" xfId="0" applyNumberFormat="1" applyFont="1" applyFill="1" applyBorder="1" applyAlignment="1">
      <alignment horizontal="center" vertical="top"/>
    </xf>
    <xf numFmtId="49" fontId="0" fillId="0" borderId="11" xfId="0" applyNumberFormat="1" applyFont="1" applyFill="1" applyBorder="1" applyAlignment="1">
      <alignment horizontal="center" vertical="top"/>
    </xf>
    <xf numFmtId="49" fontId="0" fillId="0" borderId="12" xfId="0" applyNumberFormat="1" applyFont="1" applyFill="1" applyBorder="1" applyAlignment="1">
      <alignment vertical="top" wrapText="1"/>
    </xf>
    <xf numFmtId="4" fontId="0" fillId="0" borderId="0" xfId="0" applyNumberFormat="1" applyAlignment="1">
      <alignment vertical="top"/>
    </xf>
    <xf numFmtId="49" fontId="0" fillId="0" borderId="13" xfId="0" applyNumberFormat="1" applyFont="1" applyFill="1" applyBorder="1" applyAlignment="1">
      <alignment horizontal="center" vertical="top"/>
    </xf>
    <xf numFmtId="49" fontId="0" fillId="0" borderId="14" xfId="0" applyNumberFormat="1" applyFont="1" applyFill="1" applyBorder="1" applyAlignment="1">
      <alignment vertical="top" wrapText="1"/>
    </xf>
    <xf numFmtId="49" fontId="0" fillId="0" borderId="0" xfId="0" applyNumberFormat="1" applyFont="1" applyAlignment="1">
      <alignment horizontal="center" vertical="top"/>
    </xf>
    <xf numFmtId="49" fontId="0" fillId="0" borderId="0" xfId="0" applyNumberFormat="1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14" xfId="0" applyNumberFormat="1" applyFont="1" applyFill="1" applyBorder="1" applyAlignment="1">
      <alignment horizontal="right" vertical="center"/>
    </xf>
    <xf numFmtId="4" fontId="0" fillId="0" borderId="15" xfId="0" applyNumberFormat="1" applyFont="1" applyFill="1" applyBorder="1" applyAlignment="1">
      <alignment horizontal="right" vertical="center"/>
    </xf>
    <xf numFmtId="4" fontId="0" fillId="0" borderId="16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4" fontId="1" fillId="0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0" fillId="0" borderId="17" xfId="0" applyNumberFormat="1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49" fontId="1" fillId="0" borderId="20" xfId="0" applyNumberFormat="1" applyFont="1" applyFill="1" applyBorder="1" applyAlignment="1">
      <alignment vertical="top" wrapText="1"/>
    </xf>
    <xf numFmtId="4" fontId="1" fillId="0" borderId="21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22" xfId="0" applyNumberFormat="1" applyFont="1" applyFill="1" applyBorder="1" applyAlignment="1">
      <alignment horizontal="center" vertical="top"/>
    </xf>
    <xf numFmtId="49" fontId="2" fillId="0" borderId="23" xfId="0" applyNumberFormat="1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17" xfId="0" applyNumberFormat="1" applyFont="1" applyFill="1" applyBorder="1" applyAlignment="1">
      <alignment horizontal="center" vertical="top"/>
    </xf>
    <xf numFmtId="49" fontId="2" fillId="0" borderId="7" xfId="0" applyNumberFormat="1" applyFont="1" applyFill="1" applyBorder="1" applyAlignment="1">
      <alignment vertical="top" wrapText="1"/>
    </xf>
    <xf numFmtId="4" fontId="2" fillId="0" borderId="14" xfId="0" applyNumberFormat="1" applyFont="1" applyFill="1" applyBorder="1" applyAlignment="1">
      <alignment horizontal="right" vertical="center"/>
    </xf>
    <xf numFmtId="49" fontId="1" fillId="0" borderId="25" xfId="0" applyNumberFormat="1" applyFont="1" applyFill="1" applyBorder="1" applyAlignment="1">
      <alignment horizontal="center" vertical="top"/>
    </xf>
    <xf numFmtId="49" fontId="1" fillId="0" borderId="26" xfId="0" applyNumberFormat="1" applyFont="1" applyFill="1" applyBorder="1" applyAlignment="1">
      <alignment horizontal="center" vertical="top"/>
    </xf>
    <xf numFmtId="49" fontId="1" fillId="0" borderId="27" xfId="0" applyNumberFormat="1" applyFont="1" applyFill="1" applyBorder="1" applyAlignment="1">
      <alignment vertical="top" wrapText="1"/>
    </xf>
    <xf numFmtId="4" fontId="1" fillId="0" borderId="28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top"/>
    </xf>
    <xf numFmtId="49" fontId="1" fillId="0" borderId="22" xfId="0" applyNumberFormat="1" applyFont="1" applyFill="1" applyBorder="1" applyAlignment="1">
      <alignment horizontal="center" vertical="top"/>
    </xf>
    <xf numFmtId="49" fontId="1" fillId="0" borderId="23" xfId="0" applyNumberFormat="1" applyFont="1" applyFill="1" applyBorder="1" applyAlignment="1">
      <alignment vertical="top" wrapText="1"/>
    </xf>
    <xf numFmtId="4" fontId="1" fillId="0" borderId="24" xfId="0" applyNumberFormat="1" applyFont="1" applyFill="1" applyBorder="1" applyAlignment="1">
      <alignment horizontal="right" vertical="center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vertical="top" wrapText="1"/>
    </xf>
    <xf numFmtId="4" fontId="3" fillId="0" borderId="14" xfId="0" applyNumberFormat="1" applyFont="1" applyFill="1" applyBorder="1" applyAlignment="1">
      <alignment horizontal="right" vertical="center"/>
    </xf>
    <xf numFmtId="49" fontId="1" fillId="0" borderId="29" xfId="0" applyNumberFormat="1" applyFont="1" applyFill="1" applyBorder="1" applyAlignment="1">
      <alignment horizontal="center" vertical="top"/>
    </xf>
    <xf numFmtId="49" fontId="1" fillId="0" borderId="28" xfId="0" applyNumberFormat="1" applyFont="1" applyFill="1" applyBorder="1" applyAlignment="1">
      <alignment vertical="top" wrapText="1"/>
    </xf>
    <xf numFmtId="49" fontId="2" fillId="0" borderId="30" xfId="0" applyNumberFormat="1" applyFont="1" applyFill="1" applyBorder="1" applyAlignment="1">
      <alignment horizontal="center" vertical="top"/>
    </xf>
    <xf numFmtId="49" fontId="2" fillId="0" borderId="24" xfId="0" applyNumberFormat="1" applyFont="1" applyFill="1" applyBorder="1" applyAlignment="1">
      <alignment vertical="top" wrapText="1"/>
    </xf>
    <xf numFmtId="49" fontId="3" fillId="0" borderId="1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vertical="top" wrapText="1"/>
    </xf>
    <xf numFmtId="49" fontId="2" fillId="0" borderId="13" xfId="0" applyNumberFormat="1" applyFont="1" applyFill="1" applyBorder="1" applyAlignment="1">
      <alignment horizontal="center" vertical="top"/>
    </xf>
    <xf numFmtId="49" fontId="2" fillId="0" borderId="14" xfId="0" applyNumberFormat="1" applyFont="1" applyFill="1" applyBorder="1" applyAlignment="1">
      <alignment vertical="top" wrapText="1"/>
    </xf>
    <xf numFmtId="49" fontId="0" fillId="0" borderId="31" xfId="0" applyNumberFormat="1" applyFont="1" applyFill="1" applyBorder="1" applyAlignment="1">
      <alignment horizontal="center" vertical="top"/>
    </xf>
    <xf numFmtId="49" fontId="0" fillId="0" borderId="16" xfId="0" applyNumberFormat="1" applyFont="1" applyFill="1" applyBorder="1" applyAlignment="1">
      <alignment vertical="top" wrapText="1"/>
    </xf>
    <xf numFmtId="49" fontId="1" fillId="6" borderId="32" xfId="0" applyNumberFormat="1" applyFont="1" applyFill="1" applyBorder="1" applyAlignment="1">
      <alignment horizontal="center" vertical="top"/>
    </xf>
    <xf numFmtId="49" fontId="1" fillId="6" borderId="18" xfId="0" applyNumberFormat="1" applyFont="1" applyFill="1" applyBorder="1" applyAlignment="1">
      <alignment horizontal="center" vertical="top"/>
    </xf>
    <xf numFmtId="49" fontId="2" fillId="6" borderId="1" xfId="0" applyNumberFormat="1" applyFont="1" applyFill="1" applyBorder="1" applyAlignment="1">
      <alignment horizontal="center" vertical="top"/>
    </xf>
    <xf numFmtId="49" fontId="2" fillId="6" borderId="2" xfId="0" applyNumberFormat="1" applyFont="1" applyFill="1" applyBorder="1" applyAlignment="1">
      <alignment horizontal="center" vertical="top"/>
    </xf>
    <xf numFmtId="49" fontId="0" fillId="6" borderId="3" xfId="0" applyNumberFormat="1" applyFont="1" applyFill="1" applyBorder="1" applyAlignment="1">
      <alignment horizontal="center" vertical="top"/>
    </xf>
    <xf numFmtId="49" fontId="0" fillId="6" borderId="4" xfId="0" applyNumberFormat="1" applyFont="1" applyFill="1" applyBorder="1" applyAlignment="1">
      <alignment horizontal="center" vertical="top"/>
    </xf>
    <xf numFmtId="49" fontId="2" fillId="6" borderId="3" xfId="0" applyNumberFormat="1" applyFont="1" applyFill="1" applyBorder="1" applyAlignment="1">
      <alignment horizontal="center" vertical="top"/>
    </xf>
    <xf numFmtId="49" fontId="2" fillId="6" borderId="4" xfId="0" applyNumberFormat="1" applyFont="1" applyFill="1" applyBorder="1" applyAlignment="1">
      <alignment horizontal="center" vertical="top"/>
    </xf>
    <xf numFmtId="49" fontId="0" fillId="6" borderId="5" xfId="0" applyNumberFormat="1" applyFont="1" applyFill="1" applyBorder="1" applyAlignment="1">
      <alignment horizontal="center" vertical="top"/>
    </xf>
    <xf numFmtId="49" fontId="0" fillId="6" borderId="6" xfId="0" applyNumberFormat="1" applyFont="1" applyFill="1" applyBorder="1" applyAlignment="1">
      <alignment horizontal="center" vertical="top"/>
    </xf>
    <xf numFmtId="49" fontId="1" fillId="6" borderId="33" xfId="0" applyNumberFormat="1" applyFont="1" applyFill="1" applyBorder="1" applyAlignment="1">
      <alignment horizontal="center" vertical="top"/>
    </xf>
    <xf numFmtId="49" fontId="1" fillId="6" borderId="25" xfId="0" applyNumberFormat="1" applyFont="1" applyFill="1" applyBorder="1" applyAlignment="1">
      <alignment horizontal="center" vertical="top"/>
    </xf>
    <xf numFmtId="49" fontId="1" fillId="6" borderId="1" xfId="0" applyNumberFormat="1" applyFont="1" applyFill="1" applyBorder="1" applyAlignment="1">
      <alignment horizontal="center" vertical="top"/>
    </xf>
    <xf numFmtId="49" fontId="1" fillId="6" borderId="2" xfId="0" applyNumberFormat="1" applyFont="1" applyFill="1" applyBorder="1" applyAlignment="1">
      <alignment horizontal="center" vertical="top"/>
    </xf>
    <xf numFmtId="49" fontId="3" fillId="6" borderId="3" xfId="0" applyNumberFormat="1" applyFont="1" applyFill="1" applyBorder="1" applyAlignment="1">
      <alignment horizontal="center" vertical="top"/>
    </xf>
    <xf numFmtId="49" fontId="3" fillId="6" borderId="4" xfId="0" applyNumberFormat="1" applyFont="1" applyFill="1" applyBorder="1" applyAlignment="1">
      <alignment horizontal="center" vertical="top"/>
    </xf>
    <xf numFmtId="49" fontId="0" fillId="6" borderId="34" xfId="0" applyNumberFormat="1" applyFont="1" applyFill="1" applyBorder="1" applyAlignment="1">
      <alignment horizontal="center" vertical="top"/>
    </xf>
    <xf numFmtId="49" fontId="0" fillId="6" borderId="10" xfId="0" applyNumberFormat="1" applyFont="1" applyFill="1" applyBorder="1" applyAlignment="1">
      <alignment horizontal="center" vertical="top"/>
    </xf>
    <xf numFmtId="0" fontId="0" fillId="0" borderId="35" xfId="0" applyBorder="1"/>
    <xf numFmtId="0" fontId="1" fillId="0" borderId="35" xfId="0" applyFont="1" applyBorder="1"/>
    <xf numFmtId="0" fontId="1" fillId="3" borderId="30" xfId="0" applyFont="1" applyFill="1" applyBorder="1" applyAlignment="1">
      <alignment vertical="top"/>
    </xf>
    <xf numFmtId="0" fontId="2" fillId="3" borderId="13" xfId="0" applyFont="1" applyFill="1" applyBorder="1" applyAlignment="1">
      <alignment vertical="top"/>
    </xf>
    <xf numFmtId="0" fontId="0" fillId="3" borderId="13" xfId="0" applyFont="1" applyFill="1" applyBorder="1" applyAlignment="1">
      <alignment vertical="top"/>
    </xf>
    <xf numFmtId="3" fontId="0" fillId="3" borderId="13" xfId="0" applyNumberFormat="1" applyFont="1" applyFill="1" applyBorder="1" applyAlignment="1">
      <alignment vertical="top"/>
    </xf>
    <xf numFmtId="3" fontId="0" fillId="3" borderId="36" xfId="0" applyNumberFormat="1" applyFont="1" applyFill="1" applyBorder="1" applyAlignment="1">
      <alignment vertical="top"/>
    </xf>
    <xf numFmtId="49" fontId="0" fillId="0" borderId="10" xfId="0" applyNumberFormat="1" applyFont="1" applyFill="1" applyBorder="1" applyAlignment="1">
      <alignment horizontal="center" vertical="top" wrapText="1"/>
    </xf>
    <xf numFmtId="3" fontId="0" fillId="0" borderId="10" xfId="0" applyNumberFormat="1" applyFont="1" applyFill="1" applyBorder="1" applyAlignment="1">
      <alignment horizontal="center" vertical="top"/>
    </xf>
    <xf numFmtId="4" fontId="0" fillId="0" borderId="7" xfId="0" applyNumberFormat="1" applyFont="1" applyFill="1" applyBorder="1" applyAlignment="1">
      <alignment horizontal="center" vertical="center"/>
    </xf>
    <xf numFmtId="4" fontId="0" fillId="0" borderId="38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 vertical="center"/>
    </xf>
    <xf numFmtId="4" fontId="0" fillId="0" borderId="41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center" vertical="center"/>
    </xf>
    <xf numFmtId="4" fontId="1" fillId="0" borderId="42" xfId="0" applyNumberFormat="1" applyFont="1" applyFill="1" applyBorder="1" applyAlignment="1">
      <alignment horizontal="center" vertical="center"/>
    </xf>
    <xf numFmtId="4" fontId="2" fillId="0" borderId="39" xfId="0" applyNumberFormat="1" applyFont="1" applyFill="1" applyBorder="1" applyAlignment="1">
      <alignment horizontal="center" vertical="center"/>
    </xf>
    <xf numFmtId="4" fontId="2" fillId="0" borderId="40" xfId="0" applyNumberFormat="1" applyFont="1" applyFill="1" applyBorder="1" applyAlignment="1">
      <alignment horizontal="center" vertical="center"/>
    </xf>
    <xf numFmtId="4" fontId="1" fillId="0" borderId="39" xfId="0" applyNumberFormat="1" applyFont="1" applyFill="1" applyBorder="1" applyAlignment="1">
      <alignment horizontal="center" vertical="center"/>
    </xf>
    <xf numFmtId="4" fontId="1" fillId="0" borderId="4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center"/>
    </xf>
    <xf numFmtId="14" fontId="1" fillId="0" borderId="17" xfId="0" applyNumberFormat="1" applyFont="1" applyFill="1" applyBorder="1" applyAlignment="1">
      <alignment horizontal="center" vertical="center" wrapText="1"/>
    </xf>
    <xf numFmtId="14" fontId="1" fillId="0" borderId="4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49" fontId="0" fillId="0" borderId="12" xfId="0" applyNumberFormat="1" applyFont="1" applyFill="1" applyBorder="1" applyAlignment="1">
      <alignment horizontal="center" vertical="top"/>
    </xf>
    <xf numFmtId="49" fontId="0" fillId="0" borderId="45" xfId="0" applyNumberFormat="1" applyFont="1" applyFill="1" applyBorder="1" applyAlignment="1">
      <alignment horizontal="center" vertical="top"/>
    </xf>
    <xf numFmtId="49" fontId="0" fillId="0" borderId="37" xfId="0" applyNumberFormat="1" applyFont="1" applyFill="1" applyBorder="1" applyAlignment="1">
      <alignment horizontal="center" vertical="top"/>
    </xf>
    <xf numFmtId="0" fontId="1" fillId="0" borderId="4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14" fontId="1" fillId="0" borderId="38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Fill="1" applyBorder="1" applyAlignment="1">
      <alignment horizontal="center" vertical="center"/>
    </xf>
    <xf numFmtId="4" fontId="1" fillId="0" borderId="43" xfId="0" applyNumberFormat="1" applyFont="1" applyFill="1" applyBorder="1" applyAlignment="1">
      <alignment horizontal="center" vertical="center"/>
    </xf>
    <xf numFmtId="3" fontId="0" fillId="0" borderId="11" xfId="0" applyNumberFormat="1" applyFont="1" applyFill="1" applyBorder="1" applyAlignment="1">
      <alignment horizontal="center" vertical="top"/>
    </xf>
    <xf numFmtId="3" fontId="0" fillId="0" borderId="37" xfId="0" applyNumberFormat="1" applyFont="1" applyFill="1" applyBorder="1" applyAlignment="1">
      <alignment horizontal="center" vertical="top"/>
    </xf>
    <xf numFmtId="3" fontId="0" fillId="0" borderId="4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5"/>
  <sheetViews>
    <sheetView tabSelected="1" view="pageBreakPreview" zoomScale="120" zoomScaleNormal="100" zoomScaleSheetLayoutView="120" workbookViewId="0">
      <selection activeCell="K20" sqref="K20:L20"/>
    </sheetView>
  </sheetViews>
  <sheetFormatPr defaultRowHeight="12.75"/>
  <cols>
    <col min="1" max="1" width="4.83203125" style="41" customWidth="1"/>
    <col min="2" max="2" width="3.6640625" style="41" customWidth="1"/>
    <col min="3" max="3" width="3.5" style="41" customWidth="1"/>
    <col min="4" max="4" width="3.6640625" style="41" customWidth="1"/>
    <col min="5" max="5" width="3.1640625" style="41" customWidth="1"/>
    <col min="6" max="6" width="3.5" style="41" customWidth="1"/>
    <col min="7" max="7" width="6.33203125" style="41" customWidth="1"/>
    <col min="8" max="8" width="6.6640625" style="41" customWidth="1"/>
    <col min="9" max="9" width="41.1640625" customWidth="1"/>
    <col min="10" max="10" width="17.83203125" hidden="1" customWidth="1"/>
    <col min="11" max="11" width="17.83203125" customWidth="1"/>
    <col min="12" max="12" width="4" customWidth="1"/>
    <col min="13" max="13" width="17.83203125" hidden="1" customWidth="1"/>
    <col min="14" max="14" width="17.83203125" customWidth="1"/>
    <col min="15" max="15" width="7.83203125" customWidth="1"/>
    <col min="16" max="16" width="17.83203125" hidden="1" customWidth="1"/>
    <col min="17" max="17" width="17.83203125" customWidth="1"/>
    <col min="18" max="18" width="3.83203125" customWidth="1"/>
    <col min="20" max="20" width="13.33203125" customWidth="1"/>
  </cols>
  <sheetData>
    <row r="1" spans="1:19" ht="121.5" customHeight="1">
      <c r="N1" s="125" t="s">
        <v>66</v>
      </c>
      <c r="O1" s="125"/>
      <c r="P1" s="126"/>
      <c r="Q1" s="126"/>
      <c r="R1" s="126"/>
      <c r="S1" s="48"/>
    </row>
    <row r="3" spans="1:19" ht="14.25">
      <c r="A3" s="130" t="s">
        <v>60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</row>
    <row r="4" spans="1:19" ht="14.25">
      <c r="A4" s="130" t="s">
        <v>61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</row>
    <row r="5" spans="1:19" ht="14.25" customHeight="1" thickBot="1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127" t="s">
        <v>40</v>
      </c>
      <c r="R5" s="127"/>
      <c r="S5" s="127"/>
    </row>
    <row r="6" spans="1:19" ht="23.25" customHeight="1">
      <c r="A6" s="136" t="s">
        <v>0</v>
      </c>
      <c r="B6" s="137"/>
      <c r="C6" s="137"/>
      <c r="D6" s="137"/>
      <c r="E6" s="137"/>
      <c r="F6" s="137"/>
      <c r="G6" s="137"/>
      <c r="H6" s="137"/>
      <c r="I6" s="140" t="s">
        <v>45</v>
      </c>
      <c r="J6" s="102"/>
      <c r="K6" s="131" t="s">
        <v>46</v>
      </c>
      <c r="L6" s="132"/>
      <c r="M6" s="103"/>
      <c r="N6" s="131" t="s">
        <v>52</v>
      </c>
      <c r="O6" s="132"/>
      <c r="P6" s="103"/>
      <c r="Q6" s="142" t="s">
        <v>62</v>
      </c>
      <c r="R6" s="143"/>
    </row>
    <row r="7" spans="1:19" s="42" customFormat="1" ht="60.75" customHeight="1">
      <c r="A7" s="138"/>
      <c r="B7" s="139"/>
      <c r="C7" s="139"/>
      <c r="D7" s="139"/>
      <c r="E7" s="139"/>
      <c r="F7" s="139"/>
      <c r="G7" s="139"/>
      <c r="H7" s="139"/>
      <c r="I7" s="141"/>
      <c r="J7" s="47" t="s">
        <v>37</v>
      </c>
      <c r="K7" s="128" t="s">
        <v>41</v>
      </c>
      <c r="L7" s="129"/>
      <c r="M7" s="47" t="s">
        <v>38</v>
      </c>
      <c r="N7" s="128" t="s">
        <v>42</v>
      </c>
      <c r="O7" s="129"/>
      <c r="P7" s="47" t="s">
        <v>39</v>
      </c>
      <c r="Q7" s="128" t="s">
        <v>42</v>
      </c>
      <c r="R7" s="144"/>
    </row>
    <row r="8" spans="1:19" s="5" customFormat="1" ht="63.75" hidden="1" customHeight="1">
      <c r="A8" s="1" t="s">
        <v>1</v>
      </c>
      <c r="B8" s="2" t="s">
        <v>2</v>
      </c>
      <c r="C8" s="2" t="s">
        <v>2</v>
      </c>
      <c r="D8" s="2" t="s">
        <v>3</v>
      </c>
      <c r="E8" s="2" t="s">
        <v>3</v>
      </c>
      <c r="F8" s="2" t="s">
        <v>3</v>
      </c>
      <c r="G8" s="2" t="s">
        <v>4</v>
      </c>
      <c r="H8" s="2" t="s">
        <v>5</v>
      </c>
      <c r="I8" s="3" t="s">
        <v>6</v>
      </c>
      <c r="J8" s="4"/>
      <c r="K8" s="4"/>
      <c r="L8" s="4"/>
      <c r="M8" s="4"/>
      <c r="N8" s="4"/>
      <c r="O8" s="4"/>
      <c r="P8" s="4"/>
      <c r="Q8" s="4"/>
      <c r="R8" s="104"/>
    </row>
    <row r="9" spans="1:19" s="5" customFormat="1" ht="72" hidden="1" customHeight="1">
      <c r="A9" s="6" t="s">
        <v>1</v>
      </c>
      <c r="B9" s="7" t="s">
        <v>2</v>
      </c>
      <c r="C9" s="7" t="s">
        <v>2</v>
      </c>
      <c r="D9" s="7" t="s">
        <v>3</v>
      </c>
      <c r="E9" s="7" t="s">
        <v>3</v>
      </c>
      <c r="F9" s="7" t="s">
        <v>3</v>
      </c>
      <c r="G9" s="7" t="s">
        <v>4</v>
      </c>
      <c r="H9" s="7" t="s">
        <v>7</v>
      </c>
      <c r="I9" s="8" t="s">
        <v>8</v>
      </c>
      <c r="J9" s="9"/>
      <c r="K9" s="9"/>
      <c r="L9" s="9"/>
      <c r="M9" s="9"/>
      <c r="N9" s="9"/>
      <c r="O9" s="9"/>
      <c r="P9" s="9"/>
      <c r="Q9" s="9"/>
      <c r="R9" s="105"/>
    </row>
    <row r="10" spans="1:19" s="5" customFormat="1" ht="26.25" hidden="1" customHeight="1">
      <c r="A10" s="10" t="s">
        <v>1</v>
      </c>
      <c r="B10" s="11" t="s">
        <v>2</v>
      </c>
      <c r="C10" s="12" t="s">
        <v>2</v>
      </c>
      <c r="D10" s="11" t="s">
        <v>3</v>
      </c>
      <c r="E10" s="11" t="s">
        <v>3</v>
      </c>
      <c r="F10" s="11" t="s">
        <v>9</v>
      </c>
      <c r="G10" s="11" t="s">
        <v>4</v>
      </c>
      <c r="H10" s="11" t="s">
        <v>10</v>
      </c>
      <c r="I10" s="13" t="s">
        <v>11</v>
      </c>
      <c r="J10" s="14"/>
      <c r="K10" s="14"/>
      <c r="L10" s="14"/>
      <c r="M10" s="14"/>
      <c r="N10" s="14"/>
      <c r="O10" s="14"/>
      <c r="P10" s="14"/>
      <c r="Q10" s="14"/>
      <c r="R10" s="106"/>
    </row>
    <row r="11" spans="1:19" s="5" customFormat="1" ht="54.75" hidden="1" customHeight="1">
      <c r="A11" s="6" t="s">
        <v>1</v>
      </c>
      <c r="B11" s="7" t="s">
        <v>2</v>
      </c>
      <c r="C11" s="7" t="s">
        <v>2</v>
      </c>
      <c r="D11" s="7" t="s">
        <v>3</v>
      </c>
      <c r="E11" s="7" t="s">
        <v>3</v>
      </c>
      <c r="F11" s="7" t="s">
        <v>3</v>
      </c>
      <c r="G11" s="7" t="s">
        <v>4</v>
      </c>
      <c r="H11" s="7" t="s">
        <v>12</v>
      </c>
      <c r="I11" s="8" t="s">
        <v>13</v>
      </c>
      <c r="J11" s="9"/>
      <c r="K11" s="9"/>
      <c r="L11" s="9"/>
      <c r="M11" s="9"/>
      <c r="N11" s="9"/>
      <c r="O11" s="9"/>
      <c r="P11" s="9"/>
      <c r="Q11" s="9"/>
      <c r="R11" s="105"/>
    </row>
    <row r="12" spans="1:19" s="5" customFormat="1" ht="26.25" hidden="1" customHeight="1">
      <c r="A12" s="10" t="s">
        <v>1</v>
      </c>
      <c r="B12" s="11" t="s">
        <v>2</v>
      </c>
      <c r="C12" s="12" t="s">
        <v>2</v>
      </c>
      <c r="D12" s="11" t="s">
        <v>3</v>
      </c>
      <c r="E12" s="11" t="s">
        <v>3</v>
      </c>
      <c r="F12" s="11" t="s">
        <v>9</v>
      </c>
      <c r="G12" s="11" t="s">
        <v>4</v>
      </c>
      <c r="H12" s="11" t="s">
        <v>14</v>
      </c>
      <c r="I12" s="13" t="s">
        <v>11</v>
      </c>
      <c r="J12" s="14"/>
      <c r="K12" s="14"/>
      <c r="L12" s="14"/>
      <c r="M12" s="14"/>
      <c r="N12" s="14"/>
      <c r="O12" s="14"/>
      <c r="P12" s="14"/>
      <c r="Q12" s="14"/>
      <c r="R12" s="106"/>
    </row>
    <row r="13" spans="1:19" s="5" customFormat="1" ht="51.75" hidden="1" customHeight="1">
      <c r="A13" s="15" t="s">
        <v>1</v>
      </c>
      <c r="B13" s="16" t="s">
        <v>2</v>
      </c>
      <c r="C13" s="16" t="s">
        <v>2</v>
      </c>
      <c r="D13" s="16" t="s">
        <v>3</v>
      </c>
      <c r="E13" s="16" t="s">
        <v>3</v>
      </c>
      <c r="F13" s="16" t="s">
        <v>3</v>
      </c>
      <c r="G13" s="16" t="s">
        <v>4</v>
      </c>
      <c r="H13" s="16" t="s">
        <v>5</v>
      </c>
      <c r="I13" s="17" t="s">
        <v>15</v>
      </c>
      <c r="J13" s="18">
        <f t="shared" ref="J13:R13" si="0">J14-J16</f>
        <v>0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si="0"/>
        <v>0</v>
      </c>
      <c r="O13" s="18">
        <f t="shared" si="0"/>
        <v>0</v>
      </c>
      <c r="P13" s="18">
        <f t="shared" si="0"/>
        <v>0</v>
      </c>
      <c r="Q13" s="18">
        <f t="shared" si="0"/>
        <v>0</v>
      </c>
      <c r="R13" s="107">
        <f t="shared" si="0"/>
        <v>0</v>
      </c>
    </row>
    <row r="14" spans="1:19" s="5" customFormat="1" ht="54.75" hidden="1" customHeight="1">
      <c r="A14" s="19" t="s">
        <v>1</v>
      </c>
      <c r="B14" s="20" t="s">
        <v>2</v>
      </c>
      <c r="C14" s="20" t="s">
        <v>2</v>
      </c>
      <c r="D14" s="20" t="s">
        <v>3</v>
      </c>
      <c r="E14" s="20" t="s">
        <v>3</v>
      </c>
      <c r="F14" s="20" t="s">
        <v>3</v>
      </c>
      <c r="G14" s="20" t="s">
        <v>4</v>
      </c>
      <c r="H14" s="20" t="s">
        <v>7</v>
      </c>
      <c r="I14" s="8" t="s">
        <v>16</v>
      </c>
      <c r="J14" s="18">
        <f t="shared" ref="J14:R14" si="1">J15</f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07">
        <f t="shared" si="1"/>
        <v>0</v>
      </c>
    </row>
    <row r="15" spans="1:19" s="5" customFormat="1" ht="25.5" hidden="1">
      <c r="A15" s="21" t="s">
        <v>1</v>
      </c>
      <c r="B15" s="12" t="s">
        <v>2</v>
      </c>
      <c r="C15" s="12" t="s">
        <v>2</v>
      </c>
      <c r="D15" s="12" t="s">
        <v>3</v>
      </c>
      <c r="E15" s="12" t="s">
        <v>3</v>
      </c>
      <c r="F15" s="12" t="s">
        <v>17</v>
      </c>
      <c r="G15" s="12" t="s">
        <v>4</v>
      </c>
      <c r="H15" s="12" t="s">
        <v>10</v>
      </c>
      <c r="I15" s="22" t="s">
        <v>11</v>
      </c>
      <c r="J15" s="18"/>
      <c r="K15" s="18"/>
      <c r="L15" s="18"/>
      <c r="M15" s="18"/>
      <c r="N15" s="18"/>
      <c r="O15" s="18"/>
      <c r="P15" s="18"/>
      <c r="Q15" s="18"/>
      <c r="R15" s="107"/>
    </row>
    <row r="16" spans="1:19" s="5" customFormat="1" ht="54" hidden="1">
      <c r="A16" s="19" t="s">
        <v>1</v>
      </c>
      <c r="B16" s="20" t="s">
        <v>2</v>
      </c>
      <c r="C16" s="20" t="s">
        <v>2</v>
      </c>
      <c r="D16" s="20" t="s">
        <v>3</v>
      </c>
      <c r="E16" s="20" t="s">
        <v>3</v>
      </c>
      <c r="F16" s="20" t="s">
        <v>3</v>
      </c>
      <c r="G16" s="20" t="s">
        <v>4</v>
      </c>
      <c r="H16" s="20" t="s">
        <v>12</v>
      </c>
      <c r="I16" s="8" t="s">
        <v>18</v>
      </c>
      <c r="J16" s="18">
        <f t="shared" ref="J16:R16" si="2">J17</f>
        <v>0</v>
      </c>
      <c r="K16" s="18">
        <f t="shared" si="2"/>
        <v>0</v>
      </c>
      <c r="L16" s="18">
        <f t="shared" si="2"/>
        <v>0</v>
      </c>
      <c r="M16" s="18">
        <f t="shared" si="2"/>
        <v>0</v>
      </c>
      <c r="N16" s="18">
        <f t="shared" si="2"/>
        <v>0</v>
      </c>
      <c r="O16" s="18">
        <f t="shared" si="2"/>
        <v>0</v>
      </c>
      <c r="P16" s="18">
        <f t="shared" si="2"/>
        <v>0</v>
      </c>
      <c r="Q16" s="18">
        <f t="shared" si="2"/>
        <v>0</v>
      </c>
      <c r="R16" s="107">
        <f t="shared" si="2"/>
        <v>0</v>
      </c>
    </row>
    <row r="17" spans="1:18" s="5" customFormat="1" ht="25.5" hidden="1">
      <c r="A17" s="23" t="s">
        <v>1</v>
      </c>
      <c r="B17" s="24" t="s">
        <v>2</v>
      </c>
      <c r="C17" s="24" t="s">
        <v>2</v>
      </c>
      <c r="D17" s="24" t="s">
        <v>3</v>
      </c>
      <c r="E17" s="24" t="s">
        <v>3</v>
      </c>
      <c r="F17" s="24" t="s">
        <v>17</v>
      </c>
      <c r="G17" s="24" t="s">
        <v>4</v>
      </c>
      <c r="H17" s="24" t="s">
        <v>14</v>
      </c>
      <c r="I17" s="25" t="s">
        <v>11</v>
      </c>
      <c r="J17" s="26"/>
      <c r="K17" s="26"/>
      <c r="L17" s="26"/>
      <c r="M17" s="26"/>
      <c r="N17" s="26"/>
      <c r="O17" s="26"/>
      <c r="P17" s="26"/>
      <c r="Q17" s="26"/>
      <c r="R17" s="108"/>
    </row>
    <row r="18" spans="1:18" s="5" customFormat="1" ht="13.5" thickBot="1">
      <c r="A18" s="133" t="s">
        <v>43</v>
      </c>
      <c r="B18" s="134"/>
      <c r="C18" s="134"/>
      <c r="D18" s="134"/>
      <c r="E18" s="134"/>
      <c r="F18" s="134"/>
      <c r="G18" s="134"/>
      <c r="H18" s="135"/>
      <c r="I18" s="109" t="s">
        <v>44</v>
      </c>
      <c r="J18" s="110"/>
      <c r="K18" s="147">
        <v>3</v>
      </c>
      <c r="L18" s="148"/>
      <c r="M18" s="110"/>
      <c r="N18" s="147">
        <v>4</v>
      </c>
      <c r="O18" s="148"/>
      <c r="P18" s="110"/>
      <c r="Q18" s="147">
        <v>5</v>
      </c>
      <c r="R18" s="149"/>
    </row>
    <row r="19" spans="1:18" s="5" customFormat="1" ht="27" customHeight="1" thickBot="1">
      <c r="A19" s="84" t="s">
        <v>1</v>
      </c>
      <c r="B19" s="85" t="s">
        <v>2</v>
      </c>
      <c r="C19" s="85" t="s">
        <v>19</v>
      </c>
      <c r="D19" s="50" t="s">
        <v>3</v>
      </c>
      <c r="E19" s="50" t="s">
        <v>3</v>
      </c>
      <c r="F19" s="50" t="s">
        <v>3</v>
      </c>
      <c r="G19" s="50" t="s">
        <v>4</v>
      </c>
      <c r="H19" s="51" t="s">
        <v>5</v>
      </c>
      <c r="I19" s="52" t="s">
        <v>20</v>
      </c>
      <c r="J19" s="53">
        <f t="shared" ref="J19:P19" si="3">J20-J22</f>
        <v>-691000</v>
      </c>
      <c r="K19" s="145">
        <f>K20-K22</f>
        <v>246020340</v>
      </c>
      <c r="L19" s="146"/>
      <c r="M19" s="53">
        <f t="shared" si="3"/>
        <v>0</v>
      </c>
      <c r="N19" s="145">
        <f>SUM(N20-N22)</f>
        <v>196020340</v>
      </c>
      <c r="O19" s="146"/>
      <c r="P19" s="53">
        <f t="shared" si="3"/>
        <v>-1225157834</v>
      </c>
      <c r="Q19" s="145">
        <f>Q20-Q22</f>
        <v>431000000</v>
      </c>
      <c r="R19" s="146"/>
    </row>
    <row r="20" spans="1:18" s="5" customFormat="1" ht="42" customHeight="1">
      <c r="A20" s="86" t="s">
        <v>1</v>
      </c>
      <c r="B20" s="87" t="s">
        <v>2</v>
      </c>
      <c r="C20" s="87" t="s">
        <v>19</v>
      </c>
      <c r="D20" s="54" t="s">
        <v>3</v>
      </c>
      <c r="E20" s="54" t="s">
        <v>3</v>
      </c>
      <c r="F20" s="54" t="s">
        <v>3</v>
      </c>
      <c r="G20" s="54" t="s">
        <v>4</v>
      </c>
      <c r="H20" s="55" t="s">
        <v>7</v>
      </c>
      <c r="I20" s="56" t="s">
        <v>58</v>
      </c>
      <c r="J20" s="57">
        <f t="shared" ref="J20:P20" si="4">SUM(J21)</f>
        <v>1570167834</v>
      </c>
      <c r="K20" s="121">
        <f>SUM(K21)</f>
        <v>1368603801</v>
      </c>
      <c r="L20" s="122"/>
      <c r="M20" s="57">
        <f t="shared" si="4"/>
        <v>0</v>
      </c>
      <c r="N20" s="121">
        <f>SUM(N21)</f>
        <v>1256616141</v>
      </c>
      <c r="O20" s="122"/>
      <c r="P20" s="57">
        <f t="shared" si="4"/>
        <v>0</v>
      </c>
      <c r="Q20" s="121">
        <f>SUM(Q21)</f>
        <v>1395028340</v>
      </c>
      <c r="R20" s="122"/>
    </row>
    <row r="21" spans="1:18" s="5" customFormat="1" ht="39.75" customHeight="1">
      <c r="A21" s="88" t="s">
        <v>1</v>
      </c>
      <c r="B21" s="89" t="s">
        <v>2</v>
      </c>
      <c r="C21" s="89" t="s">
        <v>19</v>
      </c>
      <c r="D21" s="12" t="s">
        <v>3</v>
      </c>
      <c r="E21" s="12" t="s">
        <v>3</v>
      </c>
      <c r="F21" s="12" t="s">
        <v>17</v>
      </c>
      <c r="G21" s="12" t="s">
        <v>4</v>
      </c>
      <c r="H21" s="49" t="s">
        <v>10</v>
      </c>
      <c r="I21" s="27" t="s">
        <v>59</v>
      </c>
      <c r="J21" s="43">
        <v>1570167834</v>
      </c>
      <c r="K21" s="111">
        <v>1368603801</v>
      </c>
      <c r="L21" s="112"/>
      <c r="M21" s="43"/>
      <c r="N21" s="111">
        <v>1256616141</v>
      </c>
      <c r="O21" s="112"/>
      <c r="P21" s="43"/>
      <c r="Q21" s="111">
        <v>1395028340</v>
      </c>
      <c r="R21" s="112"/>
    </row>
    <row r="22" spans="1:18" s="5" customFormat="1" ht="40.5" customHeight="1">
      <c r="A22" s="90" t="s">
        <v>1</v>
      </c>
      <c r="B22" s="91" t="s">
        <v>2</v>
      </c>
      <c r="C22" s="91" t="s">
        <v>19</v>
      </c>
      <c r="D22" s="58" t="s">
        <v>3</v>
      </c>
      <c r="E22" s="58" t="s">
        <v>3</v>
      </c>
      <c r="F22" s="58" t="s">
        <v>3</v>
      </c>
      <c r="G22" s="58" t="s">
        <v>4</v>
      </c>
      <c r="H22" s="59" t="s">
        <v>12</v>
      </c>
      <c r="I22" s="60" t="s">
        <v>21</v>
      </c>
      <c r="J22" s="61">
        <f t="shared" ref="J22:P22" si="5">J23</f>
        <v>1570858834</v>
      </c>
      <c r="K22" s="117">
        <f>SUM(K23)</f>
        <v>1122583461</v>
      </c>
      <c r="L22" s="118"/>
      <c r="M22" s="61">
        <f t="shared" si="5"/>
        <v>0</v>
      </c>
      <c r="N22" s="117">
        <f>SUM(N23)</f>
        <v>1060595801</v>
      </c>
      <c r="O22" s="118"/>
      <c r="P22" s="61">
        <f t="shared" si="5"/>
        <v>1225157834</v>
      </c>
      <c r="Q22" s="117">
        <f>Q23</f>
        <v>964028340</v>
      </c>
      <c r="R22" s="118"/>
    </row>
    <row r="23" spans="1:18" s="5" customFormat="1" ht="39.75" customHeight="1" thickBot="1">
      <c r="A23" s="92" t="s">
        <v>1</v>
      </c>
      <c r="B23" s="93" t="s">
        <v>2</v>
      </c>
      <c r="C23" s="93" t="s">
        <v>19</v>
      </c>
      <c r="D23" s="24" t="s">
        <v>3</v>
      </c>
      <c r="E23" s="24" t="s">
        <v>3</v>
      </c>
      <c r="F23" s="24" t="s">
        <v>17</v>
      </c>
      <c r="G23" s="24" t="s">
        <v>4</v>
      </c>
      <c r="H23" s="28" t="s">
        <v>14</v>
      </c>
      <c r="I23" s="29" t="s">
        <v>53</v>
      </c>
      <c r="J23" s="44">
        <v>1570858834</v>
      </c>
      <c r="K23" s="113">
        <v>1122583461</v>
      </c>
      <c r="L23" s="114"/>
      <c r="M23" s="44"/>
      <c r="N23" s="113">
        <v>1060595801</v>
      </c>
      <c r="O23" s="114"/>
      <c r="P23" s="44">
        <v>1225157834</v>
      </c>
      <c r="Q23" s="113">
        <v>964028340</v>
      </c>
      <c r="R23" s="114"/>
    </row>
    <row r="24" spans="1:18" s="5" customFormat="1" ht="45.75" customHeight="1" thickBot="1">
      <c r="A24" s="94" t="s">
        <v>1</v>
      </c>
      <c r="B24" s="95" t="s">
        <v>2</v>
      </c>
      <c r="C24" s="95" t="s">
        <v>9</v>
      </c>
      <c r="D24" s="62" t="s">
        <v>3</v>
      </c>
      <c r="E24" s="62" t="s">
        <v>3</v>
      </c>
      <c r="F24" s="62" t="s">
        <v>3</v>
      </c>
      <c r="G24" s="62" t="s">
        <v>4</v>
      </c>
      <c r="H24" s="63" t="s">
        <v>5</v>
      </c>
      <c r="I24" s="64" t="s">
        <v>36</v>
      </c>
      <c r="J24" s="65">
        <f t="shared" ref="J24:P24" si="6">J25</f>
        <v>0</v>
      </c>
      <c r="K24" s="119">
        <f>K25</f>
        <v>0</v>
      </c>
      <c r="L24" s="120"/>
      <c r="M24" s="65">
        <f t="shared" si="6"/>
        <v>0</v>
      </c>
      <c r="N24" s="119">
        <f>N25</f>
        <v>0</v>
      </c>
      <c r="O24" s="120"/>
      <c r="P24" s="65">
        <f t="shared" si="6"/>
        <v>0</v>
      </c>
      <c r="Q24" s="119">
        <f>Q25</f>
        <v>-431000000.00000006</v>
      </c>
      <c r="R24" s="120"/>
    </row>
    <row r="25" spans="1:18" s="5" customFormat="1" ht="54" customHeight="1">
      <c r="A25" s="96" t="s">
        <v>1</v>
      </c>
      <c r="B25" s="97" t="s">
        <v>2</v>
      </c>
      <c r="C25" s="97" t="s">
        <v>9</v>
      </c>
      <c r="D25" s="66" t="s">
        <v>2</v>
      </c>
      <c r="E25" s="66" t="s">
        <v>3</v>
      </c>
      <c r="F25" s="66" t="s">
        <v>3</v>
      </c>
      <c r="G25" s="66" t="s">
        <v>4</v>
      </c>
      <c r="H25" s="67" t="s">
        <v>5</v>
      </c>
      <c r="I25" s="68" t="s">
        <v>47</v>
      </c>
      <c r="J25" s="69">
        <f t="shared" ref="J25:P25" si="7">J26-J30</f>
        <v>0</v>
      </c>
      <c r="K25" s="123">
        <f>K26-K30</f>
        <v>0</v>
      </c>
      <c r="L25" s="124"/>
      <c r="M25" s="69">
        <f t="shared" si="7"/>
        <v>0</v>
      </c>
      <c r="N25" s="123">
        <f>N26-N30</f>
        <v>0</v>
      </c>
      <c r="O25" s="124"/>
      <c r="P25" s="69">
        <f t="shared" si="7"/>
        <v>0</v>
      </c>
      <c r="Q25" s="123">
        <f>Q26-Q30</f>
        <v>-431000000.00000006</v>
      </c>
      <c r="R25" s="124"/>
    </row>
    <row r="26" spans="1:18" s="5" customFormat="1" ht="54.75" customHeight="1">
      <c r="A26" s="90" t="s">
        <v>1</v>
      </c>
      <c r="B26" s="91" t="s">
        <v>2</v>
      </c>
      <c r="C26" s="91" t="s">
        <v>9</v>
      </c>
      <c r="D26" s="58" t="s">
        <v>2</v>
      </c>
      <c r="E26" s="58" t="s">
        <v>3</v>
      </c>
      <c r="F26" s="58" t="s">
        <v>3</v>
      </c>
      <c r="G26" s="58" t="s">
        <v>4</v>
      </c>
      <c r="H26" s="59" t="s">
        <v>7</v>
      </c>
      <c r="I26" s="60" t="s">
        <v>54</v>
      </c>
      <c r="J26" s="61">
        <f t="shared" ref="J26:P26" si="8">J27</f>
        <v>1024854600</v>
      </c>
      <c r="K26" s="117">
        <f>K27</f>
        <v>412119575</v>
      </c>
      <c r="L26" s="118"/>
      <c r="M26" s="61">
        <f t="shared" si="8"/>
        <v>0</v>
      </c>
      <c r="N26" s="117">
        <f>N27</f>
        <v>402002258.32999998</v>
      </c>
      <c r="O26" s="118"/>
      <c r="P26" s="61">
        <f t="shared" si="8"/>
        <v>0</v>
      </c>
      <c r="Q26" s="117">
        <f>Q27</f>
        <v>424580691.67000002</v>
      </c>
      <c r="R26" s="118"/>
    </row>
    <row r="27" spans="1:18" s="5" customFormat="1" ht="65.25" customHeight="1">
      <c r="A27" s="98" t="s">
        <v>1</v>
      </c>
      <c r="B27" s="99" t="s">
        <v>2</v>
      </c>
      <c r="C27" s="99" t="s">
        <v>9</v>
      </c>
      <c r="D27" s="70" t="s">
        <v>2</v>
      </c>
      <c r="E27" s="70" t="s">
        <v>3</v>
      </c>
      <c r="F27" s="70" t="s">
        <v>17</v>
      </c>
      <c r="G27" s="70" t="s">
        <v>4</v>
      </c>
      <c r="H27" s="71" t="s">
        <v>10</v>
      </c>
      <c r="I27" s="72" t="s">
        <v>55</v>
      </c>
      <c r="J27" s="73">
        <f>SUM(J28:J29)</f>
        <v>1024854600</v>
      </c>
      <c r="K27" s="115">
        <f>SUM(K29)</f>
        <v>412119575</v>
      </c>
      <c r="L27" s="116"/>
      <c r="M27" s="73"/>
      <c r="N27" s="115">
        <f>SUM(N29)</f>
        <v>402002258.32999998</v>
      </c>
      <c r="O27" s="116"/>
      <c r="P27" s="73"/>
      <c r="Q27" s="115">
        <f>SUM(Q29)</f>
        <v>424580691.67000002</v>
      </c>
      <c r="R27" s="116"/>
    </row>
    <row r="28" spans="1:18" s="5" customFormat="1" ht="249" customHeight="1">
      <c r="A28" s="88" t="s">
        <v>1</v>
      </c>
      <c r="B28" s="89" t="s">
        <v>2</v>
      </c>
      <c r="C28" s="89" t="s">
        <v>9</v>
      </c>
      <c r="D28" s="12" t="s">
        <v>2</v>
      </c>
      <c r="E28" s="12" t="s">
        <v>3</v>
      </c>
      <c r="F28" s="12" t="s">
        <v>17</v>
      </c>
      <c r="G28" s="12" t="s">
        <v>63</v>
      </c>
      <c r="H28" s="49" t="s">
        <v>10</v>
      </c>
      <c r="I28" s="72" t="s">
        <v>64</v>
      </c>
      <c r="J28" s="43"/>
      <c r="K28" s="111">
        <v>0</v>
      </c>
      <c r="L28" s="112"/>
      <c r="M28" s="43"/>
      <c r="N28" s="111">
        <v>0</v>
      </c>
      <c r="O28" s="112"/>
      <c r="P28" s="43"/>
      <c r="Q28" s="111">
        <v>0</v>
      </c>
      <c r="R28" s="112"/>
    </row>
    <row r="29" spans="1:18" s="5" customFormat="1" ht="51.75" customHeight="1">
      <c r="A29" s="88" t="s">
        <v>1</v>
      </c>
      <c r="B29" s="89" t="s">
        <v>2</v>
      </c>
      <c r="C29" s="89" t="s">
        <v>9</v>
      </c>
      <c r="D29" s="12" t="s">
        <v>2</v>
      </c>
      <c r="E29" s="12" t="s">
        <v>3</v>
      </c>
      <c r="F29" s="12" t="s">
        <v>17</v>
      </c>
      <c r="G29" s="12" t="s">
        <v>22</v>
      </c>
      <c r="H29" s="49" t="s">
        <v>10</v>
      </c>
      <c r="I29" s="27" t="s">
        <v>56</v>
      </c>
      <c r="J29" s="43">
        <v>1024854600</v>
      </c>
      <c r="K29" s="111">
        <v>412119575</v>
      </c>
      <c r="L29" s="112"/>
      <c r="M29" s="43"/>
      <c r="N29" s="111">
        <v>402002258.32999998</v>
      </c>
      <c r="O29" s="112"/>
      <c r="P29" s="43"/>
      <c r="Q29" s="111">
        <v>424580691.67000002</v>
      </c>
      <c r="R29" s="112"/>
    </row>
    <row r="30" spans="1:18" s="5" customFormat="1" ht="68.25" customHeight="1">
      <c r="A30" s="90" t="s">
        <v>1</v>
      </c>
      <c r="B30" s="91" t="s">
        <v>2</v>
      </c>
      <c r="C30" s="91" t="s">
        <v>9</v>
      </c>
      <c r="D30" s="58" t="s">
        <v>2</v>
      </c>
      <c r="E30" s="58" t="s">
        <v>3</v>
      </c>
      <c r="F30" s="58" t="s">
        <v>3</v>
      </c>
      <c r="G30" s="58" t="s">
        <v>4</v>
      </c>
      <c r="H30" s="59" t="s">
        <v>12</v>
      </c>
      <c r="I30" s="60" t="s">
        <v>48</v>
      </c>
      <c r="J30" s="61">
        <f t="shared" ref="J30:P30" si="9">J31</f>
        <v>1024854600</v>
      </c>
      <c r="K30" s="117">
        <f>K31</f>
        <v>412119575</v>
      </c>
      <c r="L30" s="118"/>
      <c r="M30" s="61">
        <f t="shared" si="9"/>
        <v>0</v>
      </c>
      <c r="N30" s="117">
        <f>N31</f>
        <v>402002258.32999998</v>
      </c>
      <c r="O30" s="118"/>
      <c r="P30" s="61">
        <f t="shared" si="9"/>
        <v>0</v>
      </c>
      <c r="Q30" s="117">
        <f>Q31</f>
        <v>855580691.67000008</v>
      </c>
      <c r="R30" s="118"/>
    </row>
    <row r="31" spans="1:18" s="5" customFormat="1" ht="66" customHeight="1">
      <c r="A31" s="98" t="s">
        <v>1</v>
      </c>
      <c r="B31" s="99" t="s">
        <v>2</v>
      </c>
      <c r="C31" s="99" t="s">
        <v>9</v>
      </c>
      <c r="D31" s="70" t="s">
        <v>2</v>
      </c>
      <c r="E31" s="70" t="s">
        <v>3</v>
      </c>
      <c r="F31" s="70" t="s">
        <v>17</v>
      </c>
      <c r="G31" s="70" t="s">
        <v>4</v>
      </c>
      <c r="H31" s="71" t="s">
        <v>14</v>
      </c>
      <c r="I31" s="72" t="s">
        <v>49</v>
      </c>
      <c r="J31" s="73">
        <f>SUM(J32:J33)</f>
        <v>1024854600</v>
      </c>
      <c r="K31" s="115">
        <f>SUM(K33)</f>
        <v>412119575</v>
      </c>
      <c r="L31" s="116"/>
      <c r="M31" s="73"/>
      <c r="N31" s="115">
        <f>SUM(N33)</f>
        <v>402002258.32999998</v>
      </c>
      <c r="O31" s="116"/>
      <c r="P31" s="73"/>
      <c r="Q31" s="115">
        <f>SUM(Q32+Q33)</f>
        <v>855580691.67000008</v>
      </c>
      <c r="R31" s="116"/>
    </row>
    <row r="32" spans="1:18" s="5" customFormat="1" ht="249.75" customHeight="1">
      <c r="A32" s="88" t="s">
        <v>1</v>
      </c>
      <c r="B32" s="89" t="s">
        <v>2</v>
      </c>
      <c r="C32" s="89" t="s">
        <v>9</v>
      </c>
      <c r="D32" s="12" t="s">
        <v>2</v>
      </c>
      <c r="E32" s="12" t="s">
        <v>3</v>
      </c>
      <c r="F32" s="12" t="s">
        <v>17</v>
      </c>
      <c r="G32" s="12" t="s">
        <v>63</v>
      </c>
      <c r="H32" s="49" t="s">
        <v>14</v>
      </c>
      <c r="I32" s="72" t="s">
        <v>65</v>
      </c>
      <c r="J32" s="43">
        <v>0</v>
      </c>
      <c r="K32" s="111">
        <v>0</v>
      </c>
      <c r="L32" s="112"/>
      <c r="M32" s="43">
        <v>0</v>
      </c>
      <c r="N32" s="111">
        <v>0</v>
      </c>
      <c r="O32" s="112"/>
      <c r="P32" s="43">
        <v>0</v>
      </c>
      <c r="Q32" s="111">
        <v>431000000</v>
      </c>
      <c r="R32" s="112"/>
    </row>
    <row r="33" spans="1:20" s="5" customFormat="1" ht="41.25" customHeight="1" thickBot="1">
      <c r="A33" s="100" t="s">
        <v>1</v>
      </c>
      <c r="B33" s="101" t="s">
        <v>2</v>
      </c>
      <c r="C33" s="101" t="s">
        <v>9</v>
      </c>
      <c r="D33" s="30" t="s">
        <v>2</v>
      </c>
      <c r="E33" s="30" t="s">
        <v>3</v>
      </c>
      <c r="F33" s="30" t="s">
        <v>17</v>
      </c>
      <c r="G33" s="30" t="s">
        <v>22</v>
      </c>
      <c r="H33" s="31" t="s">
        <v>14</v>
      </c>
      <c r="I33" s="32" t="s">
        <v>57</v>
      </c>
      <c r="J33" s="45">
        <v>1024854600</v>
      </c>
      <c r="K33" s="113">
        <v>412119575</v>
      </c>
      <c r="L33" s="114"/>
      <c r="M33" s="45"/>
      <c r="N33" s="113">
        <v>402002258.32999998</v>
      </c>
      <c r="O33" s="114"/>
      <c r="P33" s="45"/>
      <c r="Q33" s="113">
        <v>424580691.67000002</v>
      </c>
      <c r="R33" s="114"/>
    </row>
    <row r="34" spans="1:20" s="5" customFormat="1" ht="27" hidden="1" customHeight="1" thickBot="1">
      <c r="A34" s="94" t="s">
        <v>1</v>
      </c>
      <c r="B34" s="95" t="s">
        <v>2</v>
      </c>
      <c r="C34" s="95" t="s">
        <v>23</v>
      </c>
      <c r="D34" s="62" t="s">
        <v>3</v>
      </c>
      <c r="E34" s="62" t="s">
        <v>3</v>
      </c>
      <c r="F34" s="62" t="s">
        <v>3</v>
      </c>
      <c r="G34" s="62" t="s">
        <v>4</v>
      </c>
      <c r="H34" s="74" t="s">
        <v>5</v>
      </c>
      <c r="I34" s="75" t="s">
        <v>50</v>
      </c>
      <c r="J34" s="65">
        <f t="shared" ref="J34:P34" si="10">J39-J35</f>
        <v>182036441.25</v>
      </c>
      <c r="K34" s="119" t="e">
        <f>K39-K35</f>
        <v>#REF!</v>
      </c>
      <c r="L34" s="120"/>
      <c r="M34" s="65">
        <f t="shared" si="10"/>
        <v>0</v>
      </c>
      <c r="N34" s="119"/>
      <c r="O34" s="120"/>
      <c r="P34" s="65">
        <f t="shared" si="10"/>
        <v>0</v>
      </c>
      <c r="Q34" s="119">
        <f>Q39-Q35</f>
        <v>0</v>
      </c>
      <c r="R34" s="120"/>
      <c r="T34" s="33"/>
    </row>
    <row r="35" spans="1:20" s="5" customFormat="1" ht="27" hidden="1">
      <c r="A35" s="86" t="s">
        <v>1</v>
      </c>
      <c r="B35" s="87" t="s">
        <v>2</v>
      </c>
      <c r="C35" s="87" t="s">
        <v>23</v>
      </c>
      <c r="D35" s="54" t="s">
        <v>3</v>
      </c>
      <c r="E35" s="54" t="s">
        <v>3</v>
      </c>
      <c r="F35" s="54" t="s">
        <v>3</v>
      </c>
      <c r="G35" s="54" t="s">
        <v>4</v>
      </c>
      <c r="H35" s="76" t="s">
        <v>24</v>
      </c>
      <c r="I35" s="77" t="s">
        <v>25</v>
      </c>
      <c r="J35" s="69">
        <f t="shared" ref="J35:K37" si="11">J36</f>
        <v>0</v>
      </c>
      <c r="K35" s="123" t="e">
        <f t="shared" si="11"/>
        <v>#REF!</v>
      </c>
      <c r="L35" s="124"/>
      <c r="M35" s="69">
        <f>M36</f>
        <v>0</v>
      </c>
      <c r="N35" s="123"/>
      <c r="O35" s="124"/>
      <c r="P35" s="69">
        <f>P36</f>
        <v>0</v>
      </c>
      <c r="Q35" s="123">
        <f>Q36</f>
        <v>0</v>
      </c>
      <c r="R35" s="124"/>
    </row>
    <row r="36" spans="1:20" s="5" customFormat="1" ht="25.5" hidden="1">
      <c r="A36" s="98" t="s">
        <v>1</v>
      </c>
      <c r="B36" s="99" t="s">
        <v>2</v>
      </c>
      <c r="C36" s="99" t="s">
        <v>23</v>
      </c>
      <c r="D36" s="70" t="s">
        <v>19</v>
      </c>
      <c r="E36" s="70" t="s">
        <v>3</v>
      </c>
      <c r="F36" s="70" t="s">
        <v>3</v>
      </c>
      <c r="G36" s="70" t="s">
        <v>4</v>
      </c>
      <c r="H36" s="78" t="s">
        <v>24</v>
      </c>
      <c r="I36" s="79" t="s">
        <v>26</v>
      </c>
      <c r="J36" s="73">
        <f t="shared" si="11"/>
        <v>0</v>
      </c>
      <c r="K36" s="115" t="e">
        <f t="shared" si="11"/>
        <v>#REF!</v>
      </c>
      <c r="L36" s="116"/>
      <c r="M36" s="73">
        <f>M37</f>
        <v>0</v>
      </c>
      <c r="N36" s="115"/>
      <c r="O36" s="116"/>
      <c r="P36" s="73">
        <f>P37</f>
        <v>0</v>
      </c>
      <c r="Q36" s="115">
        <f>Q37</f>
        <v>0</v>
      </c>
      <c r="R36" s="116"/>
    </row>
    <row r="37" spans="1:20" s="5" customFormat="1" ht="25.5" hidden="1">
      <c r="A37" s="88" t="s">
        <v>1</v>
      </c>
      <c r="B37" s="89" t="s">
        <v>2</v>
      </c>
      <c r="C37" s="89" t="s">
        <v>23</v>
      </c>
      <c r="D37" s="12" t="s">
        <v>19</v>
      </c>
      <c r="E37" s="12" t="s">
        <v>2</v>
      </c>
      <c r="F37" s="12" t="s">
        <v>3</v>
      </c>
      <c r="G37" s="12" t="s">
        <v>4</v>
      </c>
      <c r="H37" s="34" t="s">
        <v>27</v>
      </c>
      <c r="I37" s="35" t="s">
        <v>28</v>
      </c>
      <c r="J37" s="43">
        <f t="shared" si="11"/>
        <v>0</v>
      </c>
      <c r="K37" s="111" t="e">
        <f t="shared" si="11"/>
        <v>#REF!</v>
      </c>
      <c r="L37" s="112"/>
      <c r="M37" s="43">
        <f>M38</f>
        <v>0</v>
      </c>
      <c r="N37" s="111"/>
      <c r="O37" s="112"/>
      <c r="P37" s="43">
        <f>P38</f>
        <v>0</v>
      </c>
      <c r="Q37" s="111">
        <f>R38</f>
        <v>0</v>
      </c>
      <c r="R37" s="112"/>
    </row>
    <row r="38" spans="1:20" s="5" customFormat="1" ht="25.5" hidden="1">
      <c r="A38" s="88" t="s">
        <v>1</v>
      </c>
      <c r="B38" s="89" t="s">
        <v>2</v>
      </c>
      <c r="C38" s="89" t="s">
        <v>23</v>
      </c>
      <c r="D38" s="12" t="s">
        <v>19</v>
      </c>
      <c r="E38" s="12" t="s">
        <v>2</v>
      </c>
      <c r="F38" s="12" t="s">
        <v>17</v>
      </c>
      <c r="G38" s="12" t="s">
        <v>4</v>
      </c>
      <c r="H38" s="34" t="s">
        <v>27</v>
      </c>
      <c r="I38" s="35" t="s">
        <v>29</v>
      </c>
      <c r="J38" s="43"/>
      <c r="K38" s="111" t="e">
        <f>J38+#REF!</f>
        <v>#REF!</v>
      </c>
      <c r="L38" s="112"/>
      <c r="M38" s="43"/>
      <c r="N38" s="111"/>
      <c r="O38" s="112"/>
      <c r="P38" s="43"/>
      <c r="Q38" s="111"/>
      <c r="R38" s="112"/>
    </row>
    <row r="39" spans="1:20" s="5" customFormat="1" ht="27" hidden="1" customHeight="1">
      <c r="A39" s="90" t="s">
        <v>1</v>
      </c>
      <c r="B39" s="91" t="s">
        <v>2</v>
      </c>
      <c r="C39" s="91" t="s">
        <v>23</v>
      </c>
      <c r="D39" s="58" t="s">
        <v>3</v>
      </c>
      <c r="E39" s="58" t="s">
        <v>3</v>
      </c>
      <c r="F39" s="58" t="s">
        <v>3</v>
      </c>
      <c r="G39" s="58" t="s">
        <v>4</v>
      </c>
      <c r="H39" s="80" t="s">
        <v>30</v>
      </c>
      <c r="I39" s="81" t="s">
        <v>31</v>
      </c>
      <c r="J39" s="61">
        <f t="shared" ref="J39:K41" si="12">J40</f>
        <v>182036441.25</v>
      </c>
      <c r="K39" s="117">
        <f t="shared" si="12"/>
        <v>0</v>
      </c>
      <c r="L39" s="118"/>
      <c r="M39" s="61">
        <f>M40</f>
        <v>0</v>
      </c>
      <c r="N39" s="117"/>
      <c r="O39" s="118"/>
      <c r="P39" s="61">
        <f t="shared" ref="P39:Q41" si="13">P40</f>
        <v>0</v>
      </c>
      <c r="Q39" s="117">
        <f t="shared" si="13"/>
        <v>0</v>
      </c>
      <c r="R39" s="118"/>
    </row>
    <row r="40" spans="1:20" s="5" customFormat="1" ht="27.75" hidden="1" customHeight="1">
      <c r="A40" s="98" t="s">
        <v>1</v>
      </c>
      <c r="B40" s="99" t="s">
        <v>2</v>
      </c>
      <c r="C40" s="99" t="s">
        <v>23</v>
      </c>
      <c r="D40" s="70" t="s">
        <v>19</v>
      </c>
      <c r="E40" s="70" t="s">
        <v>3</v>
      </c>
      <c r="F40" s="70" t="s">
        <v>3</v>
      </c>
      <c r="G40" s="70" t="s">
        <v>4</v>
      </c>
      <c r="H40" s="78" t="s">
        <v>30</v>
      </c>
      <c r="I40" s="79" t="s">
        <v>32</v>
      </c>
      <c r="J40" s="73">
        <f t="shared" si="12"/>
        <v>182036441.25</v>
      </c>
      <c r="K40" s="115">
        <f t="shared" si="12"/>
        <v>0</v>
      </c>
      <c r="L40" s="116"/>
      <c r="M40" s="73">
        <f>M41</f>
        <v>0</v>
      </c>
      <c r="N40" s="115"/>
      <c r="O40" s="116"/>
      <c r="P40" s="73">
        <f t="shared" si="13"/>
        <v>0</v>
      </c>
      <c r="Q40" s="115">
        <f t="shared" si="13"/>
        <v>0</v>
      </c>
      <c r="R40" s="116"/>
    </row>
    <row r="41" spans="1:20" s="5" customFormat="1" ht="26.25" hidden="1" customHeight="1">
      <c r="A41" s="88" t="s">
        <v>1</v>
      </c>
      <c r="B41" s="89" t="s">
        <v>2</v>
      </c>
      <c r="C41" s="89" t="s">
        <v>23</v>
      </c>
      <c r="D41" s="12" t="s">
        <v>19</v>
      </c>
      <c r="E41" s="12" t="s">
        <v>2</v>
      </c>
      <c r="F41" s="12" t="s">
        <v>3</v>
      </c>
      <c r="G41" s="12" t="s">
        <v>4</v>
      </c>
      <c r="H41" s="34" t="s">
        <v>33</v>
      </c>
      <c r="I41" s="35" t="s">
        <v>34</v>
      </c>
      <c r="J41" s="43">
        <f t="shared" si="12"/>
        <v>182036441.25</v>
      </c>
      <c r="K41" s="111">
        <f t="shared" si="12"/>
        <v>0</v>
      </c>
      <c r="L41" s="112"/>
      <c r="M41" s="43">
        <f>M42</f>
        <v>0</v>
      </c>
      <c r="N41" s="111"/>
      <c r="O41" s="112"/>
      <c r="P41" s="43">
        <f t="shared" si="13"/>
        <v>0</v>
      </c>
      <c r="Q41" s="111">
        <f t="shared" si="13"/>
        <v>0</v>
      </c>
      <c r="R41" s="112"/>
    </row>
    <row r="42" spans="1:20" s="5" customFormat="1" ht="26.25" hidden="1" customHeight="1" thickBot="1">
      <c r="A42" s="100" t="s">
        <v>1</v>
      </c>
      <c r="B42" s="101" t="s">
        <v>2</v>
      </c>
      <c r="C42" s="101" t="s">
        <v>23</v>
      </c>
      <c r="D42" s="30" t="s">
        <v>19</v>
      </c>
      <c r="E42" s="30" t="s">
        <v>2</v>
      </c>
      <c r="F42" s="30" t="s">
        <v>17</v>
      </c>
      <c r="G42" s="30" t="s">
        <v>4</v>
      </c>
      <c r="H42" s="82" t="s">
        <v>33</v>
      </c>
      <c r="I42" s="83" t="s">
        <v>35</v>
      </c>
      <c r="J42" s="45">
        <v>182036441.25</v>
      </c>
      <c r="K42" s="113"/>
      <c r="L42" s="114"/>
      <c r="M42" s="45"/>
      <c r="N42" s="113"/>
      <c r="O42" s="114"/>
      <c r="P42" s="45"/>
      <c r="Q42" s="113">
        <v>0</v>
      </c>
      <c r="R42" s="114"/>
    </row>
    <row r="43" spans="1:20" s="5" customFormat="1" ht="27" customHeight="1" thickBot="1">
      <c r="A43" s="94"/>
      <c r="B43" s="95"/>
      <c r="C43" s="95"/>
      <c r="D43" s="62"/>
      <c r="E43" s="62"/>
      <c r="F43" s="62"/>
      <c r="G43" s="62"/>
      <c r="H43" s="74"/>
      <c r="I43" s="75" t="s">
        <v>51</v>
      </c>
      <c r="J43" s="65" t="e">
        <f>J19+J24+J34+#REF!</f>
        <v>#REF!</v>
      </c>
      <c r="K43" s="119">
        <f>K19+K24</f>
        <v>246020340</v>
      </c>
      <c r="L43" s="120"/>
      <c r="M43" s="65" t="e">
        <f>M19+M24+M34+#REF!</f>
        <v>#REF!</v>
      </c>
      <c r="N43" s="119">
        <f>N19+N24+N34</f>
        <v>196020340</v>
      </c>
      <c r="O43" s="120"/>
      <c r="P43" s="65" t="e">
        <f>P19+P24+P34+#REF!</f>
        <v>#REF!</v>
      </c>
      <c r="Q43" s="119">
        <f>Q19+Q24</f>
        <v>0</v>
      </c>
      <c r="R43" s="120"/>
    </row>
    <row r="44" spans="1:20" s="5" customFormat="1" hidden="1">
      <c r="A44" s="36"/>
      <c r="B44" s="36"/>
      <c r="C44" s="36"/>
      <c r="D44" s="36"/>
      <c r="E44" s="36"/>
      <c r="F44" s="36"/>
      <c r="G44" s="36"/>
      <c r="H44" s="36"/>
      <c r="I44" s="37"/>
      <c r="J44" s="38"/>
      <c r="K44" s="38"/>
      <c r="L44" s="38"/>
      <c r="M44" s="38"/>
      <c r="N44" s="38"/>
      <c r="O44" s="38"/>
      <c r="P44" s="38"/>
      <c r="Q44" s="38"/>
      <c r="R44" s="38"/>
    </row>
    <row r="45" spans="1:20">
      <c r="A45" s="39"/>
      <c r="B45" s="39"/>
      <c r="C45" s="39"/>
      <c r="D45" s="39"/>
      <c r="E45" s="39"/>
      <c r="F45" s="39"/>
      <c r="G45" s="39"/>
      <c r="H45" s="39"/>
      <c r="I45" s="40"/>
      <c r="J45" s="40"/>
      <c r="K45" s="40"/>
      <c r="L45" s="40"/>
      <c r="M45" s="40"/>
      <c r="N45" s="40"/>
      <c r="O45" s="40"/>
      <c r="P45" s="40"/>
      <c r="Q45" s="40"/>
      <c r="R45" s="40"/>
    </row>
  </sheetData>
  <mergeCells count="91">
    <mergeCell ref="N38:O38"/>
    <mergeCell ref="Q35:R35"/>
    <mergeCell ref="Q36:R36"/>
    <mergeCell ref="Q37:R37"/>
    <mergeCell ref="Q38:R38"/>
    <mergeCell ref="N37:O37"/>
    <mergeCell ref="N32:O32"/>
    <mergeCell ref="Q32:R32"/>
    <mergeCell ref="K35:L35"/>
    <mergeCell ref="K36:L36"/>
    <mergeCell ref="K33:L33"/>
    <mergeCell ref="K34:L34"/>
    <mergeCell ref="Q19:R19"/>
    <mergeCell ref="N19:O19"/>
    <mergeCell ref="K19:L19"/>
    <mergeCell ref="K18:L18"/>
    <mergeCell ref="N18:O18"/>
    <mergeCell ref="Q18:R18"/>
    <mergeCell ref="A18:H18"/>
    <mergeCell ref="A6:H7"/>
    <mergeCell ref="I6:I7"/>
    <mergeCell ref="Q6:R6"/>
    <mergeCell ref="N7:O7"/>
    <mergeCell ref="Q7:R7"/>
    <mergeCell ref="Q5:S5"/>
    <mergeCell ref="K7:L7"/>
    <mergeCell ref="A3:R3"/>
    <mergeCell ref="A4:R4"/>
    <mergeCell ref="N6:O6"/>
    <mergeCell ref="K6:L6"/>
    <mergeCell ref="N1:R1"/>
    <mergeCell ref="K39:L39"/>
    <mergeCell ref="K40:L40"/>
    <mergeCell ref="K25:L25"/>
    <mergeCell ref="K26:L26"/>
    <mergeCell ref="K27:L27"/>
    <mergeCell ref="K29:L29"/>
    <mergeCell ref="K30:L30"/>
    <mergeCell ref="K28:L28"/>
    <mergeCell ref="K32:L32"/>
    <mergeCell ref="N20:O20"/>
    <mergeCell ref="N22:O22"/>
    <mergeCell ref="K31:L31"/>
    <mergeCell ref="N28:O28"/>
    <mergeCell ref="K20:L20"/>
    <mergeCell ref="K21:L21"/>
    <mergeCell ref="K22:L22"/>
    <mergeCell ref="N26:O26"/>
    <mergeCell ref="N27:O27"/>
    <mergeCell ref="N29:O29"/>
    <mergeCell ref="Q21:R21"/>
    <mergeCell ref="K23:L23"/>
    <mergeCell ref="K24:L24"/>
    <mergeCell ref="N24:O24"/>
    <mergeCell ref="N25:O25"/>
    <mergeCell ref="N21:O21"/>
    <mergeCell ref="N23:O23"/>
    <mergeCell ref="Q20:R20"/>
    <mergeCell ref="Q24:R24"/>
    <mergeCell ref="Q25:R25"/>
    <mergeCell ref="Q26:R26"/>
    <mergeCell ref="Q23:R23"/>
    <mergeCell ref="Q22:R22"/>
    <mergeCell ref="Q42:R42"/>
    <mergeCell ref="Q41:R41"/>
    <mergeCell ref="Q40:R40"/>
    <mergeCell ref="Q27:R27"/>
    <mergeCell ref="Q29:R29"/>
    <mergeCell ref="Q33:R33"/>
    <mergeCell ref="Q31:R31"/>
    <mergeCell ref="Q30:R30"/>
    <mergeCell ref="K43:L43"/>
    <mergeCell ref="Q28:R28"/>
    <mergeCell ref="Q39:R39"/>
    <mergeCell ref="Q34:R34"/>
    <mergeCell ref="N43:O43"/>
    <mergeCell ref="N31:O31"/>
    <mergeCell ref="Q43:R43"/>
    <mergeCell ref="N30:O30"/>
    <mergeCell ref="N33:O33"/>
    <mergeCell ref="N42:O42"/>
    <mergeCell ref="K41:L41"/>
    <mergeCell ref="K42:L42"/>
    <mergeCell ref="N41:O41"/>
    <mergeCell ref="N40:O40"/>
    <mergeCell ref="N39:O39"/>
    <mergeCell ref="N34:O34"/>
    <mergeCell ref="K38:L38"/>
    <mergeCell ref="K37:L37"/>
    <mergeCell ref="N35:O35"/>
    <mergeCell ref="N36:O36"/>
  </mergeCells>
  <phoneticPr fontId="0" type="noConversion"/>
  <printOptions horizontalCentered="1"/>
  <pageMargins left="0.15748031496062992" right="0.15748031496062992" top="0.55118110236220474" bottom="0.47244094488188981" header="0.31496062992125984" footer="0.31496062992125984"/>
  <pageSetup paperSize="9" scale="75" firstPageNumber="125" orientation="portrait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</vt:lpstr>
      <vt:lpstr>проект!Заголовки_для_печати</vt:lpstr>
      <vt:lpstr>проект!Область_печати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Zx1</cp:lastModifiedBy>
  <cp:lastPrinted>2022-11-18T08:42:53Z</cp:lastPrinted>
  <dcterms:created xsi:type="dcterms:W3CDTF">2020-02-25T07:48:41Z</dcterms:created>
  <dcterms:modified xsi:type="dcterms:W3CDTF">2022-11-18T08:42:59Z</dcterms:modified>
</cp:coreProperties>
</file>