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для горсовета" sheetId="1" r:id="rId1"/>
  </sheets>
  <calcPr calcId="145621"/>
</workbook>
</file>

<file path=xl/calcChain.xml><?xml version="1.0" encoding="utf-8"?>
<calcChain xmlns="http://schemas.openxmlformats.org/spreadsheetml/2006/main">
  <c r="E112" i="1" l="1"/>
  <c r="D112" i="1"/>
  <c r="C112" i="1"/>
  <c r="B112" i="1"/>
  <c r="E111" i="1"/>
  <c r="D111" i="1"/>
  <c r="C111" i="1"/>
  <c r="B111" i="1"/>
  <c r="E110" i="1"/>
  <c r="D110" i="1"/>
  <c r="C110" i="1"/>
  <c r="B110" i="1"/>
  <c r="B109" i="1"/>
  <c r="B108" i="1"/>
  <c r="E107" i="1"/>
  <c r="D107" i="1"/>
  <c r="C107" i="1"/>
  <c r="B107" i="1"/>
  <c r="E106" i="1"/>
  <c r="D106" i="1"/>
  <c r="C106" i="1"/>
  <c r="B106" i="1"/>
  <c r="E105" i="1"/>
  <c r="D105" i="1"/>
  <c r="C105" i="1"/>
  <c r="B105" i="1"/>
  <c r="C104" i="1"/>
  <c r="B104" i="1"/>
  <c r="C103" i="1"/>
  <c r="B103" i="1"/>
  <c r="C102" i="1"/>
  <c r="B102" i="1"/>
  <c r="B101" i="1"/>
  <c r="B100" i="1"/>
  <c r="C99" i="1"/>
  <c r="B99" i="1"/>
  <c r="E97" i="1"/>
  <c r="E116" i="1" s="1"/>
  <c r="E9" i="1" s="1"/>
  <c r="D97" i="1"/>
  <c r="D116" i="1" s="1"/>
  <c r="D9" i="1" s="1"/>
  <c r="C97" i="1"/>
  <c r="C116" i="1" s="1"/>
  <c r="B97" i="1"/>
  <c r="E96" i="1"/>
  <c r="D96" i="1"/>
  <c r="D115" i="1" s="1"/>
  <c r="D8" i="1" s="1"/>
  <c r="C96" i="1"/>
  <c r="B96" i="1"/>
  <c r="E95" i="1"/>
  <c r="D95" i="1"/>
  <c r="C95" i="1"/>
  <c r="B95" i="1"/>
  <c r="E94" i="1"/>
  <c r="D94" i="1"/>
  <c r="C94" i="1"/>
  <c r="B94" i="1"/>
  <c r="B93" i="1"/>
  <c r="B92" i="1"/>
  <c r="C91" i="1"/>
  <c r="B91" i="1"/>
  <c r="B90" i="1"/>
  <c r="B89" i="1"/>
  <c r="B88" i="1"/>
  <c r="D87" i="1"/>
  <c r="C87" i="1"/>
  <c r="B87" i="1"/>
  <c r="B86" i="1"/>
  <c r="B85" i="1"/>
  <c r="E84" i="1"/>
  <c r="D84" i="1"/>
  <c r="C84" i="1"/>
  <c r="B84" i="1"/>
  <c r="B83" i="1"/>
  <c r="B82" i="1"/>
  <c r="E81" i="1"/>
  <c r="D81" i="1"/>
  <c r="C81" i="1"/>
  <c r="B81" i="1"/>
  <c r="E80" i="1"/>
  <c r="D80" i="1"/>
  <c r="C80" i="1"/>
  <c r="B80" i="1"/>
  <c r="E79" i="1"/>
  <c r="D79" i="1"/>
  <c r="C79" i="1"/>
  <c r="B79" i="1"/>
  <c r="D78" i="1"/>
  <c r="C78" i="1"/>
  <c r="B78" i="1" s="1"/>
  <c r="B76" i="1" s="1"/>
  <c r="D77" i="1"/>
  <c r="D114" i="1" s="1"/>
  <c r="D7" i="1" s="1"/>
  <c r="C77" i="1"/>
  <c r="B77" i="1"/>
  <c r="E76" i="1"/>
  <c r="D76" i="1"/>
  <c r="D113" i="1" s="1"/>
  <c r="B75" i="1"/>
  <c r="B74" i="1"/>
  <c r="E73" i="1"/>
  <c r="D73" i="1"/>
  <c r="D68" i="1" s="1"/>
  <c r="D32" i="1" s="1"/>
  <c r="C73" i="1"/>
  <c r="B73" i="1"/>
  <c r="B72" i="1"/>
  <c r="B71" i="1"/>
  <c r="B69" i="1" s="1"/>
  <c r="B70" i="1"/>
  <c r="E69" i="1"/>
  <c r="D69" i="1"/>
  <c r="C69" i="1"/>
  <c r="E68" i="1"/>
  <c r="C68" i="1"/>
  <c r="B68" i="1" s="1"/>
  <c r="E67" i="1"/>
  <c r="E115" i="1" s="1"/>
  <c r="D67" i="1"/>
  <c r="C67" i="1"/>
  <c r="C115" i="1" s="1"/>
  <c r="B115" i="1" s="1"/>
  <c r="E66" i="1"/>
  <c r="E114" i="1" s="1"/>
  <c r="D66" i="1"/>
  <c r="C66" i="1"/>
  <c r="C114" i="1" s="1"/>
  <c r="D65" i="1"/>
  <c r="C65" i="1"/>
  <c r="B64" i="1"/>
  <c r="C63" i="1"/>
  <c r="B63" i="1"/>
  <c r="B62" i="1"/>
  <c r="C61" i="1"/>
  <c r="B61" i="1"/>
  <c r="B60" i="1"/>
  <c r="C59" i="1"/>
  <c r="B59" i="1"/>
  <c r="B58" i="1"/>
  <c r="D57" i="1"/>
  <c r="C57" i="1"/>
  <c r="B57" i="1"/>
  <c r="B56" i="1"/>
  <c r="D55" i="1"/>
  <c r="C55" i="1"/>
  <c r="B55" i="1"/>
  <c r="B54" i="1"/>
  <c r="D53" i="1"/>
  <c r="C53" i="1"/>
  <c r="B53" i="1"/>
  <c r="B52" i="1"/>
  <c r="D51" i="1"/>
  <c r="C51" i="1"/>
  <c r="B51" i="1"/>
  <c r="B50" i="1"/>
  <c r="B49" i="1"/>
  <c r="C48" i="1"/>
  <c r="B48" i="1"/>
  <c r="B47" i="1"/>
  <c r="B46" i="1"/>
  <c r="B45" i="1" s="1"/>
  <c r="E45" i="1"/>
  <c r="D45" i="1"/>
  <c r="B44" i="1"/>
  <c r="B43" i="1"/>
  <c r="E42" i="1"/>
  <c r="D42" i="1"/>
  <c r="B42" i="1"/>
  <c r="B41" i="1"/>
  <c r="D40" i="1"/>
  <c r="C40" i="1"/>
  <c r="B40" i="1"/>
  <c r="B39" i="1"/>
  <c r="B38" i="1"/>
  <c r="B37" i="1" s="1"/>
  <c r="D37" i="1"/>
  <c r="C37" i="1"/>
  <c r="C33" i="1" s="1"/>
  <c r="B36" i="1"/>
  <c r="B35" i="1"/>
  <c r="E34" i="1"/>
  <c r="E33" i="1" s="1"/>
  <c r="E32" i="1" s="1"/>
  <c r="C34" i="1"/>
  <c r="B34" i="1"/>
  <c r="D33" i="1"/>
  <c r="D30" i="1"/>
  <c r="D29" i="1"/>
  <c r="D28" i="1"/>
  <c r="B27" i="1"/>
  <c r="C26" i="1"/>
  <c r="B26" i="1"/>
  <c r="E24" i="1"/>
  <c r="E30" i="1" s="1"/>
  <c r="E8" i="1" s="1"/>
  <c r="D24" i="1"/>
  <c r="C24" i="1"/>
  <c r="C30" i="1" s="1"/>
  <c r="E23" i="1"/>
  <c r="E29" i="1" s="1"/>
  <c r="D23" i="1"/>
  <c r="C23" i="1"/>
  <c r="C29" i="1" s="1"/>
  <c r="E22" i="1"/>
  <c r="D22" i="1"/>
  <c r="C22" i="1"/>
  <c r="B21" i="1"/>
  <c r="B20" i="1"/>
  <c r="D19" i="1"/>
  <c r="C19" i="1"/>
  <c r="B19" i="1"/>
  <c r="B18" i="1"/>
  <c r="E16" i="1"/>
  <c r="E11" i="1" s="1"/>
  <c r="D16" i="1"/>
  <c r="C16" i="1"/>
  <c r="C11" i="1" s="1"/>
  <c r="B11" i="1" s="1"/>
  <c r="B16" i="1"/>
  <c r="B15" i="1"/>
  <c r="B14" i="1"/>
  <c r="B13" i="1"/>
  <c r="E12" i="1"/>
  <c r="D12" i="1"/>
  <c r="C12" i="1"/>
  <c r="B12" i="1"/>
  <c r="D11" i="1"/>
  <c r="C8" i="1" l="1"/>
  <c r="B8" i="1" s="1"/>
  <c r="B30" i="1"/>
  <c r="C28" i="1"/>
  <c r="C7" i="1"/>
  <c r="B29" i="1"/>
  <c r="E28" i="1"/>
  <c r="E7" i="1"/>
  <c r="E6" i="1" s="1"/>
  <c r="C32" i="1"/>
  <c r="B32" i="1" s="1"/>
  <c r="B33" i="1"/>
  <c r="B65" i="1"/>
  <c r="C113" i="1"/>
  <c r="B114" i="1"/>
  <c r="B113" i="1" s="1"/>
  <c r="E113" i="1"/>
  <c r="D6" i="1"/>
  <c r="C9" i="1"/>
  <c r="B9" i="1" s="1"/>
  <c r="B116" i="1"/>
  <c r="E65" i="1"/>
  <c r="B23" i="1"/>
  <c r="B22" i="1" s="1"/>
  <c r="B24" i="1"/>
  <c r="B66" i="1"/>
  <c r="B67" i="1"/>
  <c r="C76" i="1"/>
  <c r="C6" i="1" l="1"/>
  <c r="B7" i="1"/>
  <c r="B6" i="1" s="1"/>
  <c r="B28" i="1"/>
</calcChain>
</file>

<file path=xl/sharedStrings.xml><?xml version="1.0" encoding="utf-8"?>
<sst xmlns="http://schemas.openxmlformats.org/spreadsheetml/2006/main" count="125" uniqueCount="67">
  <si>
    <t>Проект переченя</t>
  </si>
  <si>
    <t>объектов капитального строительства для муниципальных нужд городского округа город Брянск на 2024 год и на плановый период 2025 и 2026 годов</t>
  </si>
  <si>
    <t>в рублях</t>
  </si>
  <si>
    <t>Наименование объекта</t>
  </si>
  <si>
    <t>Объем бюджетных ассигнований, всего</t>
  </si>
  <si>
    <t>в том числе:</t>
  </si>
  <si>
    <t>Примечание</t>
  </si>
  <si>
    <t>2024 год</t>
  </si>
  <si>
    <t>2025 год</t>
  </si>
  <si>
    <t>2026 год</t>
  </si>
  <si>
    <t>Всего капитальных вложений, в том числе:</t>
  </si>
  <si>
    <t>бюджет города</t>
  </si>
  <si>
    <t>областной бюджет</t>
  </si>
  <si>
    <t>федеральный  бюджет</t>
  </si>
  <si>
    <t>1. Главный распорядитель бюджетных средств КОМИТЕТ ПО ЖИЛИЩНО_КОММУНАЛЬНОМУ ХОЗЯЙСТВУ БРЯНСКОЙ ГОРОДСКОЙ АДМИНИСТРАЦИИ (008)</t>
  </si>
  <si>
    <t>Муниципальная программа "Повышение безопасности дорожного движения в городе Брянске"</t>
  </si>
  <si>
    <t>Строительство объекта "Автодорога по ул. Ильи Иванова в Советском районе г. Брянска"</t>
  </si>
  <si>
    <t>бюджет города 1 %</t>
  </si>
  <si>
    <t>Строительство дороги дублера ул. Карачижской  (от дома №79/1  по  пр-ту Ст. Димитрова до  ул. Калинина ) в Советском районе г. Брянска 1%</t>
  </si>
  <si>
    <t>Строительство объекта "Автодорога по ул.Николая Амосова  в Советском районе г. Брянска 1%</t>
  </si>
  <si>
    <t>областной  бюджет</t>
  </si>
  <si>
    <t>Итого по Р-0409</t>
  </si>
  <si>
    <t>Р-0503 Модернизация объектов уличного освещения</t>
  </si>
  <si>
    <t>Строительство сетей уличного освещения по административным районам города Брянска</t>
  </si>
  <si>
    <t>Всего по Комитету по ЖКХ БГА</t>
  </si>
  <si>
    <t>2. Главный распорядитель бюджетных средств - Управление по строительству и развитию территории города Брянска (009)</t>
  </si>
  <si>
    <t>Муниципальная программа "Жилищно-коммунальное хозяйство города Брянска"</t>
  </si>
  <si>
    <t>Р-0502 "Коммунальное хозяйство"</t>
  </si>
  <si>
    <t>Канализация по у. Зеленая и пер. 3-й Бежицкий в Бежицком р-не г. Брянска</t>
  </si>
  <si>
    <t>Канализационная сеть с КНС по ул. Почтовой в Бежицком районе г. Брянска</t>
  </si>
  <si>
    <t xml:space="preserve">бюджет города </t>
  </si>
  <si>
    <t>Водопроводная сеть по ул. Халтурина в п. Чайковичи Бежицкого района г. Брянска</t>
  </si>
  <si>
    <t xml:space="preserve">Канализационная сеть по ул. Декабристов, ул. Цюрупы в Бежицком районе г. Брянска </t>
  </si>
  <si>
    <t>Канализационные сети по ул. Вознесенская, ул. Рожденственная, ул. Созидания Бежицкого района г. Брянска</t>
  </si>
  <si>
    <t>Водопроводная сеть к домам № 38, 40а, 40б, 55, 57, 59 по ул. Кольцова  и № 25,27 по ул. Луговой в Володарском районе г. Брянска</t>
  </si>
  <si>
    <t>Водопровод по пер. Кравцова от д. №4 ул. Рихорда Зорга до д. № 63 по  пер. Кравцова в Фокинском районе г. Брянска</t>
  </si>
  <si>
    <t>Водопрводная сеть от ул. Куйбышева до ул. 2-ая Пятилетка в р.п. Большое Полпино Володарского района г. Брянска</t>
  </si>
  <si>
    <t>Водопроводная сеть по ул. Мичурина в Володарском районе г. Брянска</t>
  </si>
  <si>
    <t>Канализация по ул. Саратовская в Бежицком районе г. Брянска</t>
  </si>
  <si>
    <t>Уличная канализация к жилым домам по пер. Почтовому 33/2,35/1-2,37/1-2,36/2,38,39 в Бежицком районе г. Брянска</t>
  </si>
  <si>
    <t>Водопроводная сеть микрорайона "Бежичи" Бежицкого района г. Брянска</t>
  </si>
  <si>
    <t>Канализационная сеть по уо. Белорусской д. №№ 72-96 и по ул. Стародубской д. №№ 1-10 в Фокинском районе г. Брянска</t>
  </si>
  <si>
    <t>Итого по Р-0502</t>
  </si>
  <si>
    <t>Р-0505 "Другие вопросы в области жилищно-коммунального хозяйства"</t>
  </si>
  <si>
    <t xml:space="preserve">Водозаборное сооружение на территории технологического комплекса "Городищенский" по адресу: г. Брянск, Бежицкий район, ул. Бежицкая, д. 266А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</si>
  <si>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</si>
  <si>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Итого по Р-0505</t>
  </si>
  <si>
    <t>Муниципальная программа "Развитие образования в городе Брянске"</t>
  </si>
  <si>
    <t xml:space="preserve">Р-0702 " Общее образование" </t>
  </si>
  <si>
    <t xml:space="preserve">Школа в районе бывшего аэропорта города Брянска </t>
  </si>
  <si>
    <t xml:space="preserve">Строительство школы  на 1650 мест  в районе бывшего аэропорта в Советском районе г. Брянска </t>
  </si>
  <si>
    <t>Школа в микрорайоне по ул. Флотской в Бежицком районе города Брянска</t>
  </si>
  <si>
    <t xml:space="preserve">Строительство пристройки к зданию  МБОУ СОШ № 13 имени Героя Советского Союза И.Б. Катунина г. Брянска </t>
  </si>
  <si>
    <t>Итого по Р-0702</t>
  </si>
  <si>
    <t>Р-0703 "Культурная среда"</t>
  </si>
  <si>
    <t>Реконструкция здания  МБУ ДО "Детская школа искусств № 10" по адресу: г. Брянск, ул. Б. Хмельницкого, д. 79</t>
  </si>
  <si>
    <t xml:space="preserve">областной бюджет </t>
  </si>
  <si>
    <t>Итого по Р-0703</t>
  </si>
  <si>
    <t>Муниципальная программа  города Брянска "Физическая культура и спорт в городе Брянске"</t>
  </si>
  <si>
    <t>Р-1102 "Массовый спорт"</t>
  </si>
  <si>
    <t>Дворец зимних видов спорта в Фокинском районе г. Брянска</t>
  </si>
  <si>
    <t>Итого по Р-1102</t>
  </si>
  <si>
    <t>Итого по Управлению по строительству и развитию территории города Брянска</t>
  </si>
  <si>
    <t>Заместитель Главы городской</t>
  </si>
  <si>
    <t>администрации - начальник финансового управления                                                                                        Е.В. Качур</t>
  </si>
  <si>
    <t>Исп.: Родина Наталья Николаевна</t>
  </si>
  <si>
    <t>74-25-63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</si>
</sst>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5" fillId="0" borderId="0"/>
  </cellStyleXfs>
  <cellXfs count="7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4" fontId="3" fillId="0" borderId="6" xfId="0" applyNumberFormat="1" applyFont="1" applyBorder="1"/>
    <xf numFmtId="0" fontId="0" fillId="0" borderId="6" xfId="0" applyBorder="1"/>
    <xf numFmtId="0" fontId="3" fillId="0" borderId="6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2" borderId="6" xfId="0" applyNumberFormat="1" applyFont="1" applyFill="1" applyBorder="1"/>
    <xf numFmtId="0" fontId="0" fillId="0" borderId="1" xfId="0" applyBorder="1" applyAlignment="1">
      <alignment horizontal="center" wrapText="1"/>
    </xf>
    <xf numFmtId="0" fontId="6" fillId="0" borderId="6" xfId="0" applyFont="1" applyBorder="1"/>
    <xf numFmtId="4" fontId="7" fillId="2" borderId="6" xfId="0" applyNumberFormat="1" applyFont="1" applyFill="1" applyBorder="1"/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1" xfId="0" applyBorder="1"/>
    <xf numFmtId="0" fontId="8" fillId="0" borderId="6" xfId="0" applyFont="1" applyBorder="1"/>
    <xf numFmtId="4" fontId="9" fillId="0" borderId="6" xfId="0" applyNumberFormat="1" applyFont="1" applyBorder="1"/>
    <xf numFmtId="0" fontId="8" fillId="0" borderId="6" xfId="0" applyFont="1" applyBorder="1" applyAlignment="1">
      <alignment wrapText="1"/>
    </xf>
    <xf numFmtId="4" fontId="7" fillId="0" borderId="6" xfId="0" applyNumberFormat="1" applyFont="1" applyBorder="1"/>
    <xf numFmtId="0" fontId="0" fillId="0" borderId="6" xfId="0" applyFont="1" applyBorder="1"/>
    <xf numFmtId="0" fontId="8" fillId="2" borderId="6" xfId="0" applyFont="1" applyFill="1" applyBorder="1"/>
    <xf numFmtId="4" fontId="9" fillId="2" borderId="6" xfId="0" applyNumberFormat="1" applyFont="1" applyFill="1" applyBorder="1"/>
    <xf numFmtId="4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left" vertical="center" wrapText="1"/>
    </xf>
    <xf numFmtId="0" fontId="5" fillId="0" borderId="6" xfId="0" applyFont="1" applyBorder="1"/>
    <xf numFmtId="4" fontId="5" fillId="0" borderId="6" xfId="0" applyNumberFormat="1" applyFont="1" applyBorder="1"/>
    <xf numFmtId="0" fontId="5" fillId="0" borderId="8" xfId="0" applyFont="1" applyBorder="1"/>
    <xf numFmtId="0" fontId="5" fillId="0" borderId="6" xfId="0" applyFont="1" applyBorder="1" applyAlignment="1">
      <alignment wrapText="1"/>
    </xf>
    <xf numFmtId="164" fontId="10" fillId="0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11" fillId="0" borderId="6" xfId="0" applyFont="1" applyBorder="1"/>
    <xf numFmtId="4" fontId="11" fillId="0" borderId="6" xfId="0" applyNumberFormat="1" applyFont="1" applyBorder="1"/>
    <xf numFmtId="164" fontId="7" fillId="0" borderId="6" xfId="0" applyNumberFormat="1" applyFont="1" applyFill="1" applyBorder="1" applyAlignment="1">
      <alignment horizontal="left" vertical="center" wrapText="1"/>
    </xf>
    <xf numFmtId="0" fontId="7" fillId="0" borderId="6" xfId="0" applyFont="1" applyBorder="1"/>
    <xf numFmtId="0" fontId="12" fillId="0" borderId="6" xfId="0" applyFont="1" applyBorder="1"/>
    <xf numFmtId="0" fontId="7" fillId="0" borderId="8" xfId="0" applyFont="1" applyBorder="1"/>
    <xf numFmtId="164" fontId="7" fillId="0" borderId="10" xfId="0" applyNumberFormat="1" applyFont="1" applyFill="1" applyBorder="1" applyAlignment="1">
      <alignment horizontal="left" vertical="center" wrapText="1"/>
    </xf>
    <xf numFmtId="0" fontId="9" fillId="0" borderId="6" xfId="0" applyFont="1" applyBorder="1"/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0" xfId="0" applyFont="1"/>
    <xf numFmtId="0" fontId="8" fillId="0" borderId="11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wrapText="1"/>
    </xf>
    <xf numFmtId="4" fontId="7" fillId="2" borderId="6" xfId="0" applyNumberFormat="1" applyFont="1" applyFill="1" applyBorder="1" applyAlignment="1">
      <alignment wrapText="1"/>
    </xf>
    <xf numFmtId="164" fontId="5" fillId="0" borderId="10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7" fillId="0" borderId="12" xfId="0" applyNumberFormat="1" applyFont="1" applyFill="1" applyBorder="1" applyAlignment="1">
      <alignment vertical="center" wrapText="1"/>
    </xf>
    <xf numFmtId="4" fontId="9" fillId="0" borderId="6" xfId="0" applyNumberFormat="1" applyFont="1" applyBorder="1" applyAlignment="1">
      <alignment wrapText="1"/>
    </xf>
    <xf numFmtId="0" fontId="1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wrapText="1"/>
    </xf>
    <xf numFmtId="0" fontId="4" fillId="0" borderId="6" xfId="0" applyFont="1" applyBorder="1"/>
    <xf numFmtId="0" fontId="0" fillId="0" borderId="0" xfId="0" applyBorder="1"/>
    <xf numFmtId="0" fontId="13" fillId="0" borderId="0" xfId="0" applyFont="1" applyBorder="1"/>
    <xf numFmtId="0" fontId="2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" fillId="0" borderId="0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2"/>
  <sheetViews>
    <sheetView tabSelected="1" topLeftCell="A88" workbookViewId="0">
      <selection activeCell="A72" sqref="A72"/>
    </sheetView>
  </sheetViews>
  <sheetFormatPr defaultRowHeight="15" x14ac:dyDescent="0.25"/>
  <cols>
    <col min="1" max="1" width="60.85546875" customWidth="1"/>
    <col min="2" max="2" width="18.28515625" customWidth="1"/>
    <col min="3" max="3" width="18.42578125" customWidth="1"/>
    <col min="4" max="4" width="18.140625" customWidth="1"/>
    <col min="5" max="5" width="18.7109375" customWidth="1"/>
    <col min="6" max="6" width="29" customWidth="1"/>
  </cols>
  <sheetData>
    <row r="1" spans="1:6" ht="18.75" x14ac:dyDescent="0.3">
      <c r="A1" s="1" t="s">
        <v>0</v>
      </c>
      <c r="B1" s="1"/>
      <c r="C1" s="1"/>
      <c r="D1" s="1"/>
      <c r="E1" s="1"/>
    </row>
    <row r="2" spans="1:6" ht="34.5" customHeight="1" x14ac:dyDescent="0.25">
      <c r="A2" s="2" t="s">
        <v>1</v>
      </c>
      <c r="B2" s="2"/>
      <c r="C2" s="2"/>
      <c r="D2" s="2"/>
      <c r="E2" s="2"/>
      <c r="F2" s="2"/>
    </row>
    <row r="3" spans="1:6" x14ac:dyDescent="0.25">
      <c r="A3" s="3"/>
      <c r="B3" s="3"/>
      <c r="C3" s="3"/>
      <c r="D3" s="3"/>
      <c r="E3" s="3" t="s">
        <v>2</v>
      </c>
    </row>
    <row r="4" spans="1:6" ht="15" customHeight="1" x14ac:dyDescent="0.25">
      <c r="A4" s="4" t="s">
        <v>3</v>
      </c>
      <c r="B4" s="4" t="s">
        <v>4</v>
      </c>
      <c r="C4" s="5" t="s">
        <v>5</v>
      </c>
      <c r="D4" s="6"/>
      <c r="E4" s="7"/>
      <c r="F4" s="8" t="s">
        <v>6</v>
      </c>
    </row>
    <row r="5" spans="1:6" ht="26.25" customHeight="1" x14ac:dyDescent="0.25">
      <c r="A5" s="9"/>
      <c r="B5" s="9"/>
      <c r="C5" s="10" t="s">
        <v>7</v>
      </c>
      <c r="D5" s="10" t="s">
        <v>8</v>
      </c>
      <c r="E5" s="10" t="s">
        <v>9</v>
      </c>
      <c r="F5" s="11"/>
    </row>
    <row r="6" spans="1:6" ht="33.75" customHeight="1" x14ac:dyDescent="0.25">
      <c r="A6" s="12" t="s">
        <v>10</v>
      </c>
      <c r="B6" s="13">
        <f>B7+B8+B9</f>
        <v>4138855856.8299999</v>
      </c>
      <c r="C6" s="13">
        <f>C7+C8+C9</f>
        <v>2788940835.3099999</v>
      </c>
      <c r="D6" s="13">
        <f>D7+D8+D9</f>
        <v>1220075570.8700001</v>
      </c>
      <c r="E6" s="13">
        <f>E7+E8+E9</f>
        <v>129839450.64999999</v>
      </c>
      <c r="F6" s="14"/>
    </row>
    <row r="7" spans="1:6" x14ac:dyDescent="0.25">
      <c r="A7" s="15" t="s">
        <v>11</v>
      </c>
      <c r="B7" s="13">
        <f>C7+D7+E7</f>
        <v>63071271.599999994</v>
      </c>
      <c r="C7" s="13">
        <f t="shared" ref="C7:E8" si="0">C29+C114</f>
        <v>41699357.380000003</v>
      </c>
      <c r="D7" s="13">
        <f t="shared" si="0"/>
        <v>16900143.699999999</v>
      </c>
      <c r="E7" s="13">
        <f t="shared" si="0"/>
        <v>4471770.5199999996</v>
      </c>
      <c r="F7" s="14"/>
    </row>
    <row r="8" spans="1:6" x14ac:dyDescent="0.25">
      <c r="A8" s="15" t="s">
        <v>12</v>
      </c>
      <c r="B8" s="13">
        <f>C8+D8+E8</f>
        <v>3418887785.23</v>
      </c>
      <c r="C8" s="13">
        <f t="shared" si="0"/>
        <v>2090344677.9299998</v>
      </c>
      <c r="D8" s="13">
        <f t="shared" si="0"/>
        <v>1203175427.1700001</v>
      </c>
      <c r="E8" s="13">
        <f t="shared" si="0"/>
        <v>125367680.13</v>
      </c>
      <c r="F8" s="14"/>
    </row>
    <row r="9" spans="1:6" x14ac:dyDescent="0.25">
      <c r="A9" s="15" t="s">
        <v>13</v>
      </c>
      <c r="B9" s="13">
        <f>C9+D9+E9</f>
        <v>656896800</v>
      </c>
      <c r="C9" s="13">
        <f>C116</f>
        <v>656896800</v>
      </c>
      <c r="D9" s="13">
        <f>D116</f>
        <v>0</v>
      </c>
      <c r="E9" s="13">
        <f>E116</f>
        <v>0</v>
      </c>
      <c r="F9" s="14"/>
    </row>
    <row r="10" spans="1:6" ht="36.75" customHeight="1" x14ac:dyDescent="0.25">
      <c r="A10" s="16" t="s">
        <v>14</v>
      </c>
      <c r="B10" s="17"/>
      <c r="C10" s="17"/>
      <c r="D10" s="17"/>
      <c r="E10" s="18"/>
      <c r="F10" s="14"/>
    </row>
    <row r="11" spans="1:6" ht="51.75" customHeight="1" x14ac:dyDescent="0.25">
      <c r="A11" s="10" t="s">
        <v>15</v>
      </c>
      <c r="B11" s="13">
        <f>C11+D11+E11</f>
        <v>289205946.01999998</v>
      </c>
      <c r="C11" s="13">
        <f>C12+C16+C19</f>
        <v>135554974</v>
      </c>
      <c r="D11" s="13">
        <f>D12+D16+D19</f>
        <v>103145921.51000001</v>
      </c>
      <c r="E11" s="13">
        <f>E12+E16+E19</f>
        <v>50505050.509999998</v>
      </c>
      <c r="F11" s="14"/>
    </row>
    <row r="12" spans="1:6" ht="25.5" x14ac:dyDescent="0.25">
      <c r="A12" s="19" t="s">
        <v>16</v>
      </c>
      <c r="B12" s="20">
        <f>B13+B14+B15</f>
        <v>53449710.839999996</v>
      </c>
      <c r="C12" s="20">
        <f>C13+C14+C15</f>
        <v>53449710.839999996</v>
      </c>
      <c r="D12" s="20">
        <f>D13+D14+D15</f>
        <v>0</v>
      </c>
      <c r="E12" s="20">
        <f>E13+E14+E15</f>
        <v>0</v>
      </c>
      <c r="F12" s="21"/>
    </row>
    <row r="13" spans="1:6" x14ac:dyDescent="0.25">
      <c r="A13" s="22" t="s">
        <v>17</v>
      </c>
      <c r="B13" s="20">
        <f t="shared" ref="B13:B15" si="1">C13+D13+E13</f>
        <v>534497.11</v>
      </c>
      <c r="C13" s="20">
        <v>534497.11</v>
      </c>
      <c r="D13" s="20"/>
      <c r="E13" s="23"/>
      <c r="F13" s="24"/>
    </row>
    <row r="14" spans="1:6" x14ac:dyDescent="0.25">
      <c r="A14" s="22" t="s">
        <v>12</v>
      </c>
      <c r="B14" s="20">
        <f t="shared" si="1"/>
        <v>52915213.729999997</v>
      </c>
      <c r="C14" s="20">
        <v>52915213.729999997</v>
      </c>
      <c r="D14" s="20"/>
      <c r="E14" s="20"/>
      <c r="F14" s="24"/>
    </row>
    <row r="15" spans="1:6" x14ac:dyDescent="0.25">
      <c r="A15" s="22" t="s">
        <v>13</v>
      </c>
      <c r="B15" s="20">
        <f t="shared" si="1"/>
        <v>0</v>
      </c>
      <c r="C15" s="20"/>
      <c r="D15" s="20"/>
      <c r="E15" s="20"/>
      <c r="F15" s="25"/>
    </row>
    <row r="16" spans="1:6" ht="45" x14ac:dyDescent="0.25">
      <c r="A16" s="26" t="s">
        <v>18</v>
      </c>
      <c r="B16" s="20">
        <f>B17+B18</f>
        <v>52631578.950000003</v>
      </c>
      <c r="C16" s="20">
        <f>C17</f>
        <v>0</v>
      </c>
      <c r="D16" s="20">
        <f>D17</f>
        <v>0</v>
      </c>
      <c r="E16" s="20">
        <f>E17+E18</f>
        <v>50505050.509999998</v>
      </c>
      <c r="F16" s="27"/>
    </row>
    <row r="17" spans="1:6" x14ac:dyDescent="0.25">
      <c r="A17" s="26" t="s">
        <v>11</v>
      </c>
      <c r="B17" s="20">
        <v>2631578.9500000002</v>
      </c>
      <c r="C17" s="20"/>
      <c r="D17" s="20"/>
      <c r="E17" s="20">
        <v>505050.51</v>
      </c>
      <c r="F17" s="14"/>
    </row>
    <row r="18" spans="1:6" x14ac:dyDescent="0.25">
      <c r="A18" s="26" t="s">
        <v>12</v>
      </c>
      <c r="B18" s="20">
        <f>C18+D18+E18</f>
        <v>50000000</v>
      </c>
      <c r="C18" s="20"/>
      <c r="D18" s="20"/>
      <c r="E18" s="20">
        <v>50000000</v>
      </c>
      <c r="F18" s="28"/>
    </row>
    <row r="19" spans="1:6" ht="30" x14ac:dyDescent="0.25">
      <c r="A19" s="26" t="s">
        <v>19</v>
      </c>
      <c r="B19" s="20">
        <f>B20+B21</f>
        <v>185251184.66999999</v>
      </c>
      <c r="C19" s="20">
        <f>C20+C21</f>
        <v>82105263.159999996</v>
      </c>
      <c r="D19" s="20">
        <f>D20+D21</f>
        <v>103145921.51000001</v>
      </c>
      <c r="E19" s="20"/>
      <c r="F19" s="28"/>
    </row>
    <row r="20" spans="1:6" x14ac:dyDescent="0.25">
      <c r="A20" s="26" t="s">
        <v>11</v>
      </c>
      <c r="B20" s="20">
        <f>C20+D20</f>
        <v>1852511.85</v>
      </c>
      <c r="C20" s="20">
        <v>821052.63</v>
      </c>
      <c r="D20" s="20">
        <v>1031459.22</v>
      </c>
      <c r="E20" s="20"/>
      <c r="F20" s="28"/>
    </row>
    <row r="21" spans="1:6" x14ac:dyDescent="0.25">
      <c r="A21" s="26" t="s">
        <v>20</v>
      </c>
      <c r="B21" s="20">
        <f>C21+D21</f>
        <v>183398672.81999999</v>
      </c>
      <c r="C21" s="20">
        <v>81284210.530000001</v>
      </c>
      <c r="D21" s="20">
        <v>102114462.29000001</v>
      </c>
      <c r="E21" s="20"/>
      <c r="F21" s="28"/>
    </row>
    <row r="22" spans="1:6" x14ac:dyDescent="0.25">
      <c r="A22" s="29" t="s">
        <v>21</v>
      </c>
      <c r="B22" s="30">
        <f>B23+B24</f>
        <v>289205946.02000004</v>
      </c>
      <c r="C22" s="30">
        <f>C23+C24</f>
        <v>135554974</v>
      </c>
      <c r="D22" s="30">
        <f>D23+D24</f>
        <v>103145921.51000001</v>
      </c>
      <c r="E22" s="30">
        <f>E23+E24</f>
        <v>50505050.509999998</v>
      </c>
      <c r="F22" s="14"/>
    </row>
    <row r="23" spans="1:6" x14ac:dyDescent="0.25">
      <c r="A23" s="29" t="s">
        <v>11</v>
      </c>
      <c r="B23" s="30">
        <f>C23+D23+E23</f>
        <v>2892059.4699999997</v>
      </c>
      <c r="C23" s="30">
        <f>C13+C17+C20</f>
        <v>1355549.74</v>
      </c>
      <c r="D23" s="30">
        <f>D13+D17+D20</f>
        <v>1031459.22</v>
      </c>
      <c r="E23" s="30">
        <f>E13+E17+E20</f>
        <v>505050.51</v>
      </c>
      <c r="F23" s="14"/>
    </row>
    <row r="24" spans="1:6" x14ac:dyDescent="0.25">
      <c r="A24" s="29" t="s">
        <v>12</v>
      </c>
      <c r="B24" s="30">
        <f>C24+D24+E24</f>
        <v>286313886.55000001</v>
      </c>
      <c r="C24" s="30">
        <f>C14+C21</f>
        <v>134199424.25999999</v>
      </c>
      <c r="D24" s="30">
        <f>D14+D21</f>
        <v>102114462.29000001</v>
      </c>
      <c r="E24" s="30">
        <f>E14+E18+E21</f>
        <v>50000000</v>
      </c>
      <c r="F24" s="14"/>
    </row>
    <row r="25" spans="1:6" ht="21" customHeight="1" x14ac:dyDescent="0.25">
      <c r="A25" s="31" t="s">
        <v>22</v>
      </c>
      <c r="B25" s="32"/>
      <c r="C25" s="32"/>
      <c r="D25" s="32"/>
      <c r="E25" s="32"/>
      <c r="F25" s="33"/>
    </row>
    <row r="26" spans="1:6" ht="30" x14ac:dyDescent="0.25">
      <c r="A26" s="26" t="s">
        <v>23</v>
      </c>
      <c r="B26" s="32">
        <f>B27</f>
        <v>255000000</v>
      </c>
      <c r="C26" s="32">
        <f>C27</f>
        <v>255000000</v>
      </c>
      <c r="D26" s="32"/>
      <c r="E26" s="32"/>
      <c r="F26" s="33"/>
    </row>
    <row r="27" spans="1:6" x14ac:dyDescent="0.25">
      <c r="A27" s="26" t="s">
        <v>12</v>
      </c>
      <c r="B27" s="32">
        <f>C27+D27+E27</f>
        <v>255000000</v>
      </c>
      <c r="C27" s="32">
        <v>255000000</v>
      </c>
      <c r="D27" s="32"/>
      <c r="E27" s="32"/>
      <c r="F27" s="33"/>
    </row>
    <row r="28" spans="1:6" x14ac:dyDescent="0.25">
      <c r="A28" s="34" t="s">
        <v>24</v>
      </c>
      <c r="B28" s="35">
        <f t="shared" ref="B28" si="2">C28+D28+E28</f>
        <v>544205946.01999998</v>
      </c>
      <c r="C28" s="35">
        <f>C29+C30</f>
        <v>390554974</v>
      </c>
      <c r="D28" s="35">
        <f>D29+D30</f>
        <v>103145921.51000001</v>
      </c>
      <c r="E28" s="35">
        <f>E29+E30</f>
        <v>50505050.509999998</v>
      </c>
      <c r="F28" s="14"/>
    </row>
    <row r="29" spans="1:6" x14ac:dyDescent="0.25">
      <c r="A29" s="29" t="s">
        <v>11</v>
      </c>
      <c r="B29" s="30">
        <f>C29+D29+E29</f>
        <v>2892059.4699999997</v>
      </c>
      <c r="C29" s="30">
        <f>C23</f>
        <v>1355549.74</v>
      </c>
      <c r="D29" s="30">
        <f>D23</f>
        <v>1031459.22</v>
      </c>
      <c r="E29" s="30">
        <f>E23</f>
        <v>505050.51</v>
      </c>
      <c r="F29" s="14"/>
    </row>
    <row r="30" spans="1:6" ht="18" customHeight="1" x14ac:dyDescent="0.25">
      <c r="A30" s="29" t="s">
        <v>12</v>
      </c>
      <c r="B30" s="30">
        <f>C30+D30+E30</f>
        <v>541313886.54999995</v>
      </c>
      <c r="C30" s="30">
        <f>C24+C27</f>
        <v>389199424.25999999</v>
      </c>
      <c r="D30" s="30">
        <f>D24+D27</f>
        <v>102114462.29000001</v>
      </c>
      <c r="E30" s="30">
        <f>E24</f>
        <v>50000000</v>
      </c>
      <c r="F30" s="14"/>
    </row>
    <row r="31" spans="1:6" ht="19.5" customHeight="1" x14ac:dyDescent="0.25">
      <c r="A31" s="16" t="s">
        <v>25</v>
      </c>
      <c r="B31" s="17"/>
      <c r="C31" s="17"/>
      <c r="D31" s="17"/>
      <c r="E31" s="18"/>
      <c r="F31" s="14"/>
    </row>
    <row r="32" spans="1:6" ht="28.5" x14ac:dyDescent="0.25">
      <c r="A32" s="10" t="s">
        <v>26</v>
      </c>
      <c r="B32" s="36">
        <f>C32+D32+E32</f>
        <v>241414764.29000002</v>
      </c>
      <c r="C32" s="36">
        <f>C33+C68</f>
        <v>44595664.280000001</v>
      </c>
      <c r="D32" s="36">
        <f>D33+D68</f>
        <v>117484699.87</v>
      </c>
      <c r="E32" s="36">
        <f>E33+E68</f>
        <v>79334400.140000001</v>
      </c>
      <c r="F32" s="14"/>
    </row>
    <row r="33" spans="1:6" x14ac:dyDescent="0.25">
      <c r="A33" s="37" t="s">
        <v>27</v>
      </c>
      <c r="B33" s="36">
        <f>C33+D33+E33</f>
        <v>241211483.00999999</v>
      </c>
      <c r="C33" s="36">
        <f>C34+C37+C40+C42+C45+C48+C51+C53+C55+C57+C59+C61+C63</f>
        <v>44392383</v>
      </c>
      <c r="D33" s="36">
        <f>D34+D37+D40+D42+D45+D48+D51+D53+D55+D57+D59+D61+D63</f>
        <v>117484699.87</v>
      </c>
      <c r="E33" s="36">
        <f>E34+E37+E40+E42+E45+E48+E51+E53+E55+E57+E59+E61+E63</f>
        <v>79334400.140000001</v>
      </c>
      <c r="F33" s="14"/>
    </row>
    <row r="34" spans="1:6" ht="26.25" customHeight="1" x14ac:dyDescent="0.25">
      <c r="A34" s="38" t="s">
        <v>28</v>
      </c>
      <c r="B34" s="32">
        <f>B35+B36</f>
        <v>24498474.280000001</v>
      </c>
      <c r="C34" s="32">
        <f>C35+C36</f>
        <v>24498474.280000001</v>
      </c>
      <c r="D34" s="32"/>
      <c r="E34" s="32">
        <f>E35</f>
        <v>0</v>
      </c>
      <c r="F34" s="14"/>
    </row>
    <row r="35" spans="1:6" x14ac:dyDescent="0.25">
      <c r="A35" s="39" t="s">
        <v>11</v>
      </c>
      <c r="B35" s="40">
        <f t="shared" ref="B35:B36" si="3">C35+D35+E35</f>
        <v>1228474.28</v>
      </c>
      <c r="C35" s="32">
        <v>1228474.28</v>
      </c>
      <c r="D35" s="32">
        <v>0</v>
      </c>
      <c r="E35" s="32">
        <v>0</v>
      </c>
      <c r="F35" s="14"/>
    </row>
    <row r="36" spans="1:6" x14ac:dyDescent="0.25">
      <c r="A36" s="41" t="s">
        <v>12</v>
      </c>
      <c r="B36" s="40">
        <f t="shared" si="3"/>
        <v>23270000</v>
      </c>
      <c r="C36" s="32">
        <v>23270000</v>
      </c>
      <c r="D36" s="32">
        <v>0</v>
      </c>
      <c r="E36" s="32">
        <v>0</v>
      </c>
      <c r="F36" s="14"/>
    </row>
    <row r="37" spans="1:6" ht="30.75" customHeight="1" x14ac:dyDescent="0.25">
      <c r="A37" s="42" t="s">
        <v>29</v>
      </c>
      <c r="B37" s="40">
        <f>B38+B39</f>
        <v>42484700</v>
      </c>
      <c r="C37" s="40">
        <f>C38</f>
        <v>0</v>
      </c>
      <c r="D37" s="40">
        <f>D38+D39</f>
        <v>42484700</v>
      </c>
      <c r="E37" s="40"/>
      <c r="F37" s="14"/>
    </row>
    <row r="38" spans="1:6" x14ac:dyDescent="0.25">
      <c r="A38" s="39" t="s">
        <v>30</v>
      </c>
      <c r="B38" s="40">
        <f>C38+D38</f>
        <v>2124235</v>
      </c>
      <c r="C38" s="40"/>
      <c r="D38" s="40">
        <v>2124235</v>
      </c>
      <c r="E38" s="40"/>
      <c r="F38" s="14"/>
    </row>
    <row r="39" spans="1:6" x14ac:dyDescent="0.25">
      <c r="A39" s="39" t="s">
        <v>12</v>
      </c>
      <c r="B39" s="40">
        <f>C39+D39+E39</f>
        <v>40360465</v>
      </c>
      <c r="C39" s="40"/>
      <c r="D39" s="40">
        <v>40360465</v>
      </c>
      <c r="E39" s="40"/>
      <c r="F39" s="14"/>
    </row>
    <row r="40" spans="1:6" ht="26.25" x14ac:dyDescent="0.25">
      <c r="A40" s="42" t="s">
        <v>31</v>
      </c>
      <c r="B40" s="40">
        <f>B41</f>
        <v>1100000</v>
      </c>
      <c r="C40" s="40">
        <f>C41</f>
        <v>1100000</v>
      </c>
      <c r="D40" s="40">
        <f>D41</f>
        <v>0</v>
      </c>
      <c r="E40" s="40"/>
      <c r="F40" s="14"/>
    </row>
    <row r="41" spans="1:6" x14ac:dyDescent="0.25">
      <c r="A41" s="42" t="s">
        <v>30</v>
      </c>
      <c r="B41" s="40">
        <f t="shared" ref="B41:B75" si="4">C41+D41+E41</f>
        <v>1100000</v>
      </c>
      <c r="C41" s="40">
        <v>1100000</v>
      </c>
      <c r="D41" s="40"/>
      <c r="E41" s="40"/>
      <c r="F41" s="14"/>
    </row>
    <row r="42" spans="1:6" ht="28.5" customHeight="1" x14ac:dyDescent="0.25">
      <c r="A42" s="42" t="s">
        <v>32</v>
      </c>
      <c r="B42" s="40">
        <f>B43+B44</f>
        <v>90842400.010000005</v>
      </c>
      <c r="C42" s="40"/>
      <c r="D42" s="40">
        <f>D43+D44</f>
        <v>44999999.870000005</v>
      </c>
      <c r="E42" s="40">
        <f>E43+E44</f>
        <v>45842400.140000001</v>
      </c>
      <c r="F42" s="14"/>
    </row>
    <row r="43" spans="1:6" x14ac:dyDescent="0.25">
      <c r="A43" s="42" t="s">
        <v>11</v>
      </c>
      <c r="B43" s="40">
        <f t="shared" si="4"/>
        <v>4542120</v>
      </c>
      <c r="C43" s="40"/>
      <c r="D43" s="40">
        <v>2249999.9900000002</v>
      </c>
      <c r="E43" s="40">
        <v>2292120.0099999998</v>
      </c>
      <c r="F43" s="14"/>
    </row>
    <row r="44" spans="1:6" x14ac:dyDescent="0.25">
      <c r="A44" s="42" t="s">
        <v>12</v>
      </c>
      <c r="B44" s="40">
        <f>C44+D44+E44</f>
        <v>86300280.010000005</v>
      </c>
      <c r="C44" s="40"/>
      <c r="D44" s="40">
        <v>42749999.880000003</v>
      </c>
      <c r="E44" s="40">
        <v>43550280.130000003</v>
      </c>
      <c r="F44" s="14"/>
    </row>
    <row r="45" spans="1:6" ht="29.25" customHeight="1" x14ac:dyDescent="0.25">
      <c r="A45" s="42" t="s">
        <v>33</v>
      </c>
      <c r="B45" s="40">
        <f>B46+B47</f>
        <v>63492000</v>
      </c>
      <c r="C45" s="40"/>
      <c r="D45" s="40">
        <f>D46+D47</f>
        <v>30000000</v>
      </c>
      <c r="E45" s="40">
        <f>E46+E47</f>
        <v>33492000</v>
      </c>
      <c r="F45" s="14"/>
    </row>
    <row r="46" spans="1:6" x14ac:dyDescent="0.25">
      <c r="A46" s="42" t="s">
        <v>11</v>
      </c>
      <c r="B46" s="40">
        <f>C46+D46+E46</f>
        <v>3174600</v>
      </c>
      <c r="C46" s="40"/>
      <c r="D46" s="40">
        <v>1500000</v>
      </c>
      <c r="E46" s="40">
        <v>1674600</v>
      </c>
      <c r="F46" s="14"/>
    </row>
    <row r="47" spans="1:6" x14ac:dyDescent="0.25">
      <c r="A47" s="42" t="s">
        <v>12</v>
      </c>
      <c r="B47" s="40">
        <f>C47+D47+E47</f>
        <v>60317400</v>
      </c>
      <c r="C47" s="40"/>
      <c r="D47" s="40">
        <v>28500000</v>
      </c>
      <c r="E47" s="40">
        <v>31817400</v>
      </c>
      <c r="F47" s="14"/>
    </row>
    <row r="48" spans="1:6" ht="25.5" x14ac:dyDescent="0.25">
      <c r="A48" s="43" t="s">
        <v>34</v>
      </c>
      <c r="B48" s="40">
        <f>B49+B50</f>
        <v>4362131.7200000007</v>
      </c>
      <c r="C48" s="40">
        <f>C49+C50</f>
        <v>4362131.7200000007</v>
      </c>
      <c r="D48" s="40"/>
      <c r="E48" s="40"/>
      <c r="F48" s="14"/>
    </row>
    <row r="49" spans="1:6" x14ac:dyDescent="0.25">
      <c r="A49" s="39" t="s">
        <v>11</v>
      </c>
      <c r="B49" s="40">
        <f>C49+D49+E49</f>
        <v>43621.32</v>
      </c>
      <c r="C49" s="40">
        <v>43621.32</v>
      </c>
      <c r="D49" s="40"/>
      <c r="E49" s="40"/>
      <c r="F49" s="14"/>
    </row>
    <row r="50" spans="1:6" x14ac:dyDescent="0.25">
      <c r="A50" s="41" t="s">
        <v>12</v>
      </c>
      <c r="B50" s="40">
        <f>C50+D50+E50</f>
        <v>4318510.4000000004</v>
      </c>
      <c r="C50" s="40">
        <v>4318510.4000000004</v>
      </c>
      <c r="D50" s="40"/>
      <c r="E50" s="40"/>
      <c r="F50" s="14"/>
    </row>
    <row r="51" spans="1:6" ht="26.25" x14ac:dyDescent="0.25">
      <c r="A51" s="42" t="s">
        <v>35</v>
      </c>
      <c r="B51" s="40">
        <f>B52</f>
        <v>2000000</v>
      </c>
      <c r="C51" s="40">
        <f>C52</f>
        <v>2000000</v>
      </c>
      <c r="D51" s="40">
        <f>D52</f>
        <v>0</v>
      </c>
      <c r="E51" s="40"/>
      <c r="F51" s="14"/>
    </row>
    <row r="52" spans="1:6" x14ac:dyDescent="0.25">
      <c r="A52" s="42" t="s">
        <v>30</v>
      </c>
      <c r="B52" s="40">
        <f t="shared" si="4"/>
        <v>2000000</v>
      </c>
      <c r="C52" s="40">
        <v>2000000</v>
      </c>
      <c r="D52" s="40"/>
      <c r="E52" s="40"/>
      <c r="F52" s="14"/>
    </row>
    <row r="53" spans="1:6" ht="26.25" x14ac:dyDescent="0.25">
      <c r="A53" s="42" t="s">
        <v>36</v>
      </c>
      <c r="B53" s="40">
        <f>B54</f>
        <v>2339793</v>
      </c>
      <c r="C53" s="40">
        <f>C54</f>
        <v>2339793</v>
      </c>
      <c r="D53" s="40">
        <f>D54</f>
        <v>0</v>
      </c>
      <c r="E53" s="40"/>
      <c r="F53" s="14"/>
    </row>
    <row r="54" spans="1:6" x14ac:dyDescent="0.25">
      <c r="A54" s="42" t="s">
        <v>11</v>
      </c>
      <c r="B54" s="40">
        <f t="shared" si="4"/>
        <v>2339793</v>
      </c>
      <c r="C54" s="40">
        <v>2339793</v>
      </c>
      <c r="D54" s="40"/>
      <c r="E54" s="40"/>
      <c r="F54" s="14"/>
    </row>
    <row r="55" spans="1:6" x14ac:dyDescent="0.25">
      <c r="A55" s="42" t="s">
        <v>37</v>
      </c>
      <c r="B55" s="40">
        <f>B56</f>
        <v>2058992</v>
      </c>
      <c r="C55" s="40">
        <f>C56</f>
        <v>2058992</v>
      </c>
      <c r="D55" s="40">
        <f>D56</f>
        <v>0</v>
      </c>
      <c r="E55" s="40"/>
      <c r="F55" s="14"/>
    </row>
    <row r="56" spans="1:6" x14ac:dyDescent="0.25">
      <c r="A56" s="42" t="s">
        <v>11</v>
      </c>
      <c r="B56" s="40">
        <f t="shared" si="4"/>
        <v>2058992</v>
      </c>
      <c r="C56" s="40">
        <v>2058992</v>
      </c>
      <c r="D56" s="40"/>
      <c r="E56" s="40"/>
      <c r="F56" s="14"/>
    </row>
    <row r="57" spans="1:6" x14ac:dyDescent="0.25">
      <c r="A57" s="42" t="s">
        <v>38</v>
      </c>
      <c r="B57" s="40">
        <f>B58</f>
        <v>2000000</v>
      </c>
      <c r="C57" s="40">
        <f>C58</f>
        <v>2000000</v>
      </c>
      <c r="D57" s="40">
        <f>D58</f>
        <v>0</v>
      </c>
      <c r="E57" s="40"/>
      <c r="F57" s="14"/>
    </row>
    <row r="58" spans="1:6" x14ac:dyDescent="0.25">
      <c r="A58" s="42" t="s">
        <v>11</v>
      </c>
      <c r="B58" s="40">
        <f t="shared" si="4"/>
        <v>2000000</v>
      </c>
      <c r="C58" s="40">
        <v>2000000</v>
      </c>
      <c r="D58" s="40"/>
      <c r="E58" s="40"/>
      <c r="F58" s="14"/>
    </row>
    <row r="59" spans="1:6" ht="26.25" x14ac:dyDescent="0.25">
      <c r="A59" s="42" t="s">
        <v>39</v>
      </c>
      <c r="B59" s="40">
        <f>B60</f>
        <v>1332992</v>
      </c>
      <c r="C59" s="40">
        <f>C60</f>
        <v>1332992</v>
      </c>
      <c r="D59" s="40"/>
      <c r="E59" s="40"/>
      <c r="F59" s="14"/>
    </row>
    <row r="60" spans="1:6" x14ac:dyDescent="0.25">
      <c r="A60" s="42" t="s">
        <v>11</v>
      </c>
      <c r="B60" s="40">
        <f>C60</f>
        <v>1332992</v>
      </c>
      <c r="C60" s="40">
        <v>1332992</v>
      </c>
      <c r="D60" s="40"/>
      <c r="E60" s="40"/>
      <c r="F60" s="14"/>
    </row>
    <row r="61" spans="1:6" ht="17.25" customHeight="1" x14ac:dyDescent="0.25">
      <c r="A61" s="42" t="s">
        <v>40</v>
      </c>
      <c r="B61" s="40">
        <f>B62</f>
        <v>3500000</v>
      </c>
      <c r="C61" s="40">
        <f>C62</f>
        <v>3500000</v>
      </c>
      <c r="D61" s="40"/>
      <c r="E61" s="40"/>
      <c r="F61" s="21"/>
    </row>
    <row r="62" spans="1:6" x14ac:dyDescent="0.25">
      <c r="A62" s="42" t="s">
        <v>11</v>
      </c>
      <c r="B62" s="40">
        <f>C62+D62+E62</f>
        <v>3500000</v>
      </c>
      <c r="C62" s="40">
        <v>3500000</v>
      </c>
      <c r="D62" s="40"/>
      <c r="E62" s="40"/>
      <c r="F62" s="25"/>
    </row>
    <row r="63" spans="1:6" ht="26.25" x14ac:dyDescent="0.25">
      <c r="A63" s="42" t="s">
        <v>41</v>
      </c>
      <c r="B63" s="40">
        <f>B64</f>
        <v>1200000</v>
      </c>
      <c r="C63" s="40">
        <f>C64</f>
        <v>1200000</v>
      </c>
      <c r="D63" s="40"/>
      <c r="E63" s="40"/>
      <c r="F63" s="44"/>
    </row>
    <row r="64" spans="1:6" x14ac:dyDescent="0.25">
      <c r="A64" s="42" t="s">
        <v>30</v>
      </c>
      <c r="B64" s="40">
        <f>C64+D64+E64</f>
        <v>1200000</v>
      </c>
      <c r="C64" s="40">
        <v>1200000</v>
      </c>
      <c r="D64" s="40"/>
      <c r="E64" s="40"/>
      <c r="F64" s="14"/>
    </row>
    <row r="65" spans="1:6" x14ac:dyDescent="0.25">
      <c r="A65" s="45" t="s">
        <v>42</v>
      </c>
      <c r="B65" s="46">
        <f>C65+D65+E65</f>
        <v>241211483.00999999</v>
      </c>
      <c r="C65" s="46">
        <f>C66+C67</f>
        <v>44392383</v>
      </c>
      <c r="D65" s="46">
        <f>D66+D67</f>
        <v>117484699.86999999</v>
      </c>
      <c r="E65" s="46">
        <f>E34+E37+E40+E42+E45+E51+E53+E55+E57+E59+E61</f>
        <v>79334400.140000001</v>
      </c>
      <c r="F65" s="14"/>
    </row>
    <row r="66" spans="1:6" x14ac:dyDescent="0.25">
      <c r="A66" s="45" t="s">
        <v>11</v>
      </c>
      <c r="B66" s="46">
        <f t="shared" si="4"/>
        <v>26644827.600000001</v>
      </c>
      <c r="C66" s="46">
        <f>C35+C38+C41+C43+C46+C49+C52+C54+C56+C58+C60+C62+C64</f>
        <v>16803872.600000001</v>
      </c>
      <c r="D66" s="46">
        <f>D35+D38+D41+D43+D46+D49+D52+D54+D56+D58+D60+D62+D64</f>
        <v>5874234.9900000002</v>
      </c>
      <c r="E66" s="46">
        <f>E35+E38+E41+E43+E46+E49+E52+E54+E56+E58+E60+E62+E64</f>
        <v>3966720.01</v>
      </c>
      <c r="F66" s="14"/>
    </row>
    <row r="67" spans="1:6" x14ac:dyDescent="0.25">
      <c r="A67" s="45" t="s">
        <v>12</v>
      </c>
      <c r="B67" s="46">
        <f t="shared" si="4"/>
        <v>214566655.41</v>
      </c>
      <c r="C67" s="46">
        <f>C36+C50</f>
        <v>27588510.399999999</v>
      </c>
      <c r="D67" s="46">
        <f>D39+D44+D47</f>
        <v>111610464.88</v>
      </c>
      <c r="E67" s="46">
        <f>E44+E47</f>
        <v>75367680.129999995</v>
      </c>
      <c r="F67" s="14"/>
    </row>
    <row r="68" spans="1:6" ht="27.75" customHeight="1" x14ac:dyDescent="0.25">
      <c r="A68" s="10" t="s">
        <v>43</v>
      </c>
      <c r="B68" s="46">
        <f>C68+D68+E68</f>
        <v>203281.28</v>
      </c>
      <c r="C68" s="46">
        <f>C69+C73</f>
        <v>203281.28</v>
      </c>
      <c r="D68" s="46">
        <f>D69+D73</f>
        <v>0</v>
      </c>
      <c r="E68" s="46">
        <f>E69+E73</f>
        <v>0</v>
      </c>
      <c r="F68" s="14"/>
    </row>
    <row r="69" spans="1:6" ht="40.5" customHeight="1" x14ac:dyDescent="0.25">
      <c r="A69" s="47" t="s">
        <v>44</v>
      </c>
      <c r="B69" s="32">
        <f>B70+B71+B72</f>
        <v>103281.28</v>
      </c>
      <c r="C69" s="32">
        <f>C70+C71+C72</f>
        <v>103281.28</v>
      </c>
      <c r="D69" s="32">
        <f>D70+D71+D72</f>
        <v>0</v>
      </c>
      <c r="E69" s="32">
        <f>E70+E71</f>
        <v>0</v>
      </c>
      <c r="F69" s="14"/>
    </row>
    <row r="70" spans="1:6" x14ac:dyDescent="0.25">
      <c r="A70" s="48" t="s">
        <v>11</v>
      </c>
      <c r="B70" s="32">
        <f t="shared" si="4"/>
        <v>1032.81</v>
      </c>
      <c r="C70" s="32">
        <v>1032.81</v>
      </c>
      <c r="D70" s="32"/>
      <c r="E70" s="32">
        <v>0</v>
      </c>
      <c r="F70" s="49"/>
    </row>
    <row r="71" spans="1:6" x14ac:dyDescent="0.25">
      <c r="A71" s="48" t="s">
        <v>12</v>
      </c>
      <c r="B71" s="32">
        <f t="shared" si="4"/>
        <v>102248.47</v>
      </c>
      <c r="C71" s="32">
        <v>102248.47</v>
      </c>
      <c r="D71" s="32"/>
      <c r="E71" s="32">
        <v>0</v>
      </c>
      <c r="F71" s="49"/>
    </row>
    <row r="72" spans="1:6" x14ac:dyDescent="0.25">
      <c r="A72" s="50" t="s">
        <v>13</v>
      </c>
      <c r="B72" s="32">
        <f t="shared" si="4"/>
        <v>0</v>
      </c>
      <c r="C72" s="32"/>
      <c r="D72" s="32"/>
      <c r="E72" s="32"/>
      <c r="F72" s="49"/>
    </row>
    <row r="73" spans="1:6" ht="27.75" customHeight="1" x14ac:dyDescent="0.25">
      <c r="A73" s="51" t="s">
        <v>45</v>
      </c>
      <c r="B73" s="32">
        <f>B74+B75</f>
        <v>100000</v>
      </c>
      <c r="C73" s="32">
        <f>C74+C75</f>
        <v>100000</v>
      </c>
      <c r="D73" s="32">
        <f>D74+D75</f>
        <v>0</v>
      </c>
      <c r="E73" s="32">
        <f>E74+E75</f>
        <v>0</v>
      </c>
      <c r="F73" s="14"/>
    </row>
    <row r="74" spans="1:6" x14ac:dyDescent="0.25">
      <c r="A74" s="48" t="s">
        <v>11</v>
      </c>
      <c r="B74" s="32">
        <f t="shared" si="4"/>
        <v>1000</v>
      </c>
      <c r="C74" s="32">
        <v>1000</v>
      </c>
      <c r="D74" s="32"/>
      <c r="E74" s="32">
        <v>0</v>
      </c>
      <c r="F74" s="14"/>
    </row>
    <row r="75" spans="1:6" x14ac:dyDescent="0.25">
      <c r="A75" s="48" t="s">
        <v>12</v>
      </c>
      <c r="B75" s="32">
        <f t="shared" si="4"/>
        <v>99000</v>
      </c>
      <c r="C75" s="32">
        <v>99000</v>
      </c>
      <c r="D75" s="32"/>
      <c r="E75" s="32">
        <v>0</v>
      </c>
      <c r="F75" s="14"/>
    </row>
    <row r="76" spans="1:6" x14ac:dyDescent="0.25">
      <c r="A76" s="52" t="s">
        <v>46</v>
      </c>
      <c r="B76" s="30">
        <f>B77+B78</f>
        <v>203281.28</v>
      </c>
      <c r="C76" s="30">
        <f>C77+C78</f>
        <v>203281.28</v>
      </c>
      <c r="D76" s="30">
        <f>D77+D78</f>
        <v>0</v>
      </c>
      <c r="E76" s="30">
        <f>E77+E78</f>
        <v>0</v>
      </c>
      <c r="F76" s="14"/>
    </row>
    <row r="77" spans="1:6" x14ac:dyDescent="0.25">
      <c r="A77" s="52" t="s">
        <v>11</v>
      </c>
      <c r="B77" s="30">
        <f>C77+D77+E77</f>
        <v>2032.81</v>
      </c>
      <c r="C77" s="30">
        <f>C70+C74</f>
        <v>2032.81</v>
      </c>
      <c r="D77" s="30">
        <f>D70+D74</f>
        <v>0</v>
      </c>
      <c r="E77" s="30"/>
      <c r="F77" s="14"/>
    </row>
    <row r="78" spans="1:6" x14ac:dyDescent="0.25">
      <c r="A78" s="52" t="s">
        <v>12</v>
      </c>
      <c r="B78" s="30">
        <f>C78+D78+E78</f>
        <v>201248.47</v>
      </c>
      <c r="C78" s="30">
        <f>C71+C75</f>
        <v>201248.47</v>
      </c>
      <c r="D78" s="30">
        <f>D71+D75</f>
        <v>0</v>
      </c>
      <c r="E78" s="30"/>
      <c r="F78" s="14"/>
    </row>
    <row r="79" spans="1:6" s="55" customFormat="1" ht="28.5" customHeight="1" x14ac:dyDescent="0.25">
      <c r="A79" s="53" t="s">
        <v>47</v>
      </c>
      <c r="B79" s="30">
        <f>C79+D79+E79</f>
        <v>3054330890.6999998</v>
      </c>
      <c r="C79" s="30">
        <f>+C80</f>
        <v>2176098062.4200001</v>
      </c>
      <c r="D79" s="30">
        <f>+D80</f>
        <v>878232828.27999997</v>
      </c>
      <c r="E79" s="30">
        <f>+E80</f>
        <v>0</v>
      </c>
      <c r="F79" s="54"/>
    </row>
    <row r="80" spans="1:6" ht="17.25" customHeight="1" x14ac:dyDescent="0.25">
      <c r="A80" s="56" t="s">
        <v>48</v>
      </c>
      <c r="B80" s="30">
        <f>C80+D80+E80</f>
        <v>3054330890.6999998</v>
      </c>
      <c r="C80" s="30">
        <f>C81+C84+C87+C91</f>
        <v>2176098062.4200001</v>
      </c>
      <c r="D80" s="30">
        <f>D81+D84+D91</f>
        <v>878232828.27999997</v>
      </c>
      <c r="E80" s="30">
        <f>E81+E84</f>
        <v>0</v>
      </c>
      <c r="F80" s="14"/>
    </row>
    <row r="81" spans="1:6" ht="18.75" customHeight="1" x14ac:dyDescent="0.25">
      <c r="A81" s="51" t="s">
        <v>49</v>
      </c>
      <c r="B81" s="57">
        <f>B82+B83</f>
        <v>519118072.21000004</v>
      </c>
      <c r="C81" s="57">
        <f>C82+C83</f>
        <v>519118072.21000004</v>
      </c>
      <c r="D81" s="57">
        <f>D82+D83</f>
        <v>0</v>
      </c>
      <c r="E81" s="57">
        <f>E82+E83</f>
        <v>0</v>
      </c>
      <c r="F81" s="14"/>
    </row>
    <row r="82" spans="1:6" ht="15" customHeight="1" x14ac:dyDescent="0.25">
      <c r="A82" s="48" t="s">
        <v>11</v>
      </c>
      <c r="B82" s="32">
        <f t="shared" ref="B82:B83" si="5">C82+D82+E82</f>
        <v>5191180.72</v>
      </c>
      <c r="C82" s="58">
        <v>5191180.72</v>
      </c>
      <c r="D82" s="57"/>
      <c r="E82" s="57"/>
      <c r="F82" s="14"/>
    </row>
    <row r="83" spans="1:6" ht="15" customHeight="1" x14ac:dyDescent="0.25">
      <c r="A83" s="48" t="s">
        <v>12</v>
      </c>
      <c r="B83" s="32">
        <f t="shared" si="5"/>
        <v>513926891.49000001</v>
      </c>
      <c r="C83" s="58">
        <v>513926891.49000001</v>
      </c>
      <c r="D83" s="57"/>
      <c r="E83" s="57"/>
      <c r="F83" s="14"/>
    </row>
    <row r="84" spans="1:6" s="55" customFormat="1" ht="28.5" customHeight="1" x14ac:dyDescent="0.25">
      <c r="A84" s="59" t="s">
        <v>50</v>
      </c>
      <c r="B84" s="60">
        <f>B85+B86</f>
        <v>1756465656.5599999</v>
      </c>
      <c r="C84" s="60">
        <f>C85+C86</f>
        <v>878232828.27999997</v>
      </c>
      <c r="D84" s="60">
        <f>D85+D86</f>
        <v>878232828.27999997</v>
      </c>
      <c r="E84" s="60">
        <f>E85+E86</f>
        <v>0</v>
      </c>
      <c r="F84" s="61"/>
    </row>
    <row r="85" spans="1:6" s="55" customFormat="1" ht="18.75" customHeight="1" x14ac:dyDescent="0.25">
      <c r="A85" s="39" t="s">
        <v>11</v>
      </c>
      <c r="B85" s="40">
        <f t="shared" ref="B85:B92" si="6">C85+D85+E85</f>
        <v>17564656.559999999</v>
      </c>
      <c r="C85" s="57">
        <v>8782328.2799999993</v>
      </c>
      <c r="D85" s="60">
        <v>8782328.2799999993</v>
      </c>
      <c r="E85" s="60"/>
      <c r="F85" s="54"/>
    </row>
    <row r="86" spans="1:6" s="55" customFormat="1" ht="18.75" customHeight="1" x14ac:dyDescent="0.25">
      <c r="A86" s="39" t="s">
        <v>12</v>
      </c>
      <c r="B86" s="40">
        <f t="shared" si="6"/>
        <v>1738901000</v>
      </c>
      <c r="C86" s="57">
        <v>869450500</v>
      </c>
      <c r="D86" s="60">
        <v>869450500</v>
      </c>
      <c r="E86" s="60"/>
      <c r="F86" s="54"/>
    </row>
    <row r="87" spans="1:6" s="55" customFormat="1" ht="25.5" customHeight="1" x14ac:dyDescent="0.25">
      <c r="A87" s="62" t="s">
        <v>51</v>
      </c>
      <c r="B87" s="40">
        <f>C87+D87</f>
        <v>670234466.66999996</v>
      </c>
      <c r="C87" s="57">
        <f>C88+C89+C90</f>
        <v>670234466.66999996</v>
      </c>
      <c r="D87" s="60">
        <f>D88+D89+D90</f>
        <v>0</v>
      </c>
      <c r="E87" s="60"/>
      <c r="F87" s="54"/>
    </row>
    <row r="88" spans="1:6" s="55" customFormat="1" ht="14.25" customHeight="1" x14ac:dyDescent="0.25">
      <c r="A88" s="39" t="s">
        <v>11</v>
      </c>
      <c r="B88" s="40">
        <f>C88+D88</f>
        <v>6702344.6699999999</v>
      </c>
      <c r="C88" s="57">
        <v>6702344.6699999999</v>
      </c>
      <c r="D88" s="60"/>
      <c r="E88" s="60"/>
      <c r="F88" s="54"/>
    </row>
    <row r="89" spans="1:6" s="55" customFormat="1" ht="15" customHeight="1" x14ac:dyDescent="0.25">
      <c r="A89" s="39" t="s">
        <v>12</v>
      </c>
      <c r="B89" s="40">
        <f>C89+D89</f>
        <v>6635322</v>
      </c>
      <c r="C89" s="57">
        <v>6635322</v>
      </c>
      <c r="D89" s="60"/>
      <c r="E89" s="60"/>
      <c r="F89" s="54"/>
    </row>
    <row r="90" spans="1:6" s="55" customFormat="1" ht="15" customHeight="1" x14ac:dyDescent="0.25">
      <c r="A90" s="39" t="s">
        <v>13</v>
      </c>
      <c r="B90" s="40">
        <f>C90+D90</f>
        <v>656896800</v>
      </c>
      <c r="C90" s="57">
        <v>656896800</v>
      </c>
      <c r="D90" s="60"/>
      <c r="E90" s="60"/>
      <c r="F90" s="54"/>
    </row>
    <row r="91" spans="1:6" s="55" customFormat="1" ht="31.5" customHeight="1" x14ac:dyDescent="0.25">
      <c r="A91" s="42" t="s">
        <v>52</v>
      </c>
      <c r="B91" s="40">
        <f t="shared" si="6"/>
        <v>108512695.26000001</v>
      </c>
      <c r="C91" s="57">
        <f>C92+C93</f>
        <v>108512695.26000001</v>
      </c>
      <c r="D91" s="60"/>
      <c r="E91" s="60"/>
      <c r="F91" s="54"/>
    </row>
    <row r="92" spans="1:6" s="55" customFormat="1" ht="18.75" customHeight="1" x14ac:dyDescent="0.25">
      <c r="A92" s="39" t="s">
        <v>30</v>
      </c>
      <c r="B92" s="40">
        <f t="shared" si="6"/>
        <v>1085126.95</v>
      </c>
      <c r="C92" s="57">
        <v>1085126.95</v>
      </c>
      <c r="D92" s="60"/>
      <c r="E92" s="60"/>
      <c r="F92" s="54"/>
    </row>
    <row r="93" spans="1:6" s="55" customFormat="1" ht="18.75" customHeight="1" x14ac:dyDescent="0.25">
      <c r="A93" s="39" t="s">
        <v>12</v>
      </c>
      <c r="B93" s="40">
        <f>C93</f>
        <v>107427568.31</v>
      </c>
      <c r="C93" s="57">
        <v>107427568.31</v>
      </c>
      <c r="D93" s="60"/>
      <c r="E93" s="60"/>
      <c r="F93" s="54"/>
    </row>
    <row r="94" spans="1:6" x14ac:dyDescent="0.25">
      <c r="A94" s="45" t="s">
        <v>53</v>
      </c>
      <c r="B94" s="63">
        <f>B95+B96+B97</f>
        <v>3054330890.7000003</v>
      </c>
      <c r="C94" s="63">
        <f>C95+C96+C97</f>
        <v>2176098062.4200001</v>
      </c>
      <c r="D94" s="63">
        <f>D95+D96+D97</f>
        <v>878232828.27999997</v>
      </c>
      <c r="E94" s="63">
        <f>E95+E96+E97</f>
        <v>0</v>
      </c>
      <c r="F94" s="14"/>
    </row>
    <row r="95" spans="1:6" x14ac:dyDescent="0.25">
      <c r="A95" s="45" t="s">
        <v>11</v>
      </c>
      <c r="B95" s="63">
        <f>C95+D95+E95</f>
        <v>30543308.899999999</v>
      </c>
      <c r="C95" s="63">
        <f>C82+C85+C92+C88</f>
        <v>21760980.619999997</v>
      </c>
      <c r="D95" s="63">
        <f>D82+D85+D92+D88</f>
        <v>8782328.2799999993</v>
      </c>
      <c r="E95" s="63">
        <f>E82+E85+E92</f>
        <v>0</v>
      </c>
      <c r="F95" s="14"/>
    </row>
    <row r="96" spans="1:6" ht="21" customHeight="1" x14ac:dyDescent="0.25">
      <c r="A96" s="45" t="s">
        <v>12</v>
      </c>
      <c r="B96" s="63">
        <f>C96+D96+E96</f>
        <v>2366890781.8000002</v>
      </c>
      <c r="C96" s="63">
        <f>C83+C86+C89+C93</f>
        <v>1497440281.8</v>
      </c>
      <c r="D96" s="63">
        <f>D86</f>
        <v>869450500</v>
      </c>
      <c r="E96" s="63">
        <f>E83+E86+E89+E93</f>
        <v>0</v>
      </c>
      <c r="F96" s="14"/>
    </row>
    <row r="97" spans="1:6" x14ac:dyDescent="0.25">
      <c r="A97" s="45" t="s">
        <v>13</v>
      </c>
      <c r="B97" s="63">
        <f>C97+D97+E97</f>
        <v>656896800</v>
      </c>
      <c r="C97" s="63">
        <f>+C90</f>
        <v>656896800</v>
      </c>
      <c r="D97" s="63">
        <f t="shared" ref="D97" si="7">+D90</f>
        <v>0</v>
      </c>
      <c r="E97" s="63">
        <f>+E90</f>
        <v>0</v>
      </c>
      <c r="F97" s="14"/>
    </row>
    <row r="98" spans="1:6" x14ac:dyDescent="0.25">
      <c r="A98" s="64" t="s">
        <v>54</v>
      </c>
      <c r="B98" s="63"/>
      <c r="C98" s="63"/>
      <c r="D98" s="63"/>
      <c r="E98" s="63"/>
      <c r="F98" s="14"/>
    </row>
    <row r="99" spans="1:6" ht="33.75" customHeight="1" x14ac:dyDescent="0.25">
      <c r="A99" s="42" t="s">
        <v>55</v>
      </c>
      <c r="B99" s="63">
        <f t="shared" ref="B99:B104" si="8">C99</f>
        <v>117086074</v>
      </c>
      <c r="C99" s="63">
        <f>C100+C101</f>
        <v>117086074</v>
      </c>
      <c r="D99" s="63"/>
      <c r="E99" s="63"/>
      <c r="F99" s="14"/>
    </row>
    <row r="100" spans="1:6" x14ac:dyDescent="0.25">
      <c r="A100" s="39" t="s">
        <v>11</v>
      </c>
      <c r="B100" s="63">
        <f t="shared" si="8"/>
        <v>1170861</v>
      </c>
      <c r="C100" s="57">
        <v>1170861</v>
      </c>
      <c r="D100" s="63"/>
      <c r="E100" s="63"/>
      <c r="F100" s="14"/>
    </row>
    <row r="101" spans="1:6" x14ac:dyDescent="0.25">
      <c r="A101" s="39" t="s">
        <v>56</v>
      </c>
      <c r="B101" s="63">
        <f t="shared" si="8"/>
        <v>115915213</v>
      </c>
      <c r="C101" s="57">
        <v>115915213</v>
      </c>
      <c r="D101" s="63"/>
      <c r="E101" s="63"/>
      <c r="F101" s="14"/>
    </row>
    <row r="102" spans="1:6" x14ac:dyDescent="0.25">
      <c r="A102" s="45" t="s">
        <v>57</v>
      </c>
      <c r="B102" s="63">
        <f t="shared" si="8"/>
        <v>117086074</v>
      </c>
      <c r="C102" s="63">
        <f>C103+C104</f>
        <v>117086074</v>
      </c>
      <c r="D102" s="63"/>
      <c r="E102" s="63"/>
      <c r="F102" s="14"/>
    </row>
    <row r="103" spans="1:6" x14ac:dyDescent="0.25">
      <c r="A103" s="39" t="s">
        <v>11</v>
      </c>
      <c r="B103" s="63">
        <f t="shared" si="8"/>
        <v>1170861</v>
      </c>
      <c r="C103" s="63">
        <f>C100</f>
        <v>1170861</v>
      </c>
      <c r="D103" s="63"/>
      <c r="E103" s="63"/>
      <c r="F103" s="14"/>
    </row>
    <row r="104" spans="1:6" x14ac:dyDescent="0.25">
      <c r="A104" s="39" t="s">
        <v>56</v>
      </c>
      <c r="B104" s="63">
        <f t="shared" si="8"/>
        <v>115915213</v>
      </c>
      <c r="C104" s="63">
        <f>C101</f>
        <v>115915213</v>
      </c>
      <c r="D104" s="63"/>
      <c r="E104" s="63"/>
      <c r="F104" s="14"/>
    </row>
    <row r="105" spans="1:6" ht="29.25" customHeight="1" x14ac:dyDescent="0.25">
      <c r="A105" s="12" t="s">
        <v>58</v>
      </c>
      <c r="B105" s="30">
        <f t="shared" ref="B105:D106" si="9">B106</f>
        <v>181818181.81999999</v>
      </c>
      <c r="C105" s="63">
        <f t="shared" si="9"/>
        <v>60606060.609999999</v>
      </c>
      <c r="D105" s="63">
        <f t="shared" si="9"/>
        <v>121212121.20999999</v>
      </c>
      <c r="E105" s="63">
        <f>E106</f>
        <v>0</v>
      </c>
      <c r="F105" s="14"/>
    </row>
    <row r="106" spans="1:6" x14ac:dyDescent="0.25">
      <c r="A106" s="65" t="s">
        <v>59</v>
      </c>
      <c r="B106" s="30">
        <f t="shared" si="9"/>
        <v>181818181.81999999</v>
      </c>
      <c r="C106" s="63">
        <f t="shared" si="9"/>
        <v>60606060.609999999</v>
      </c>
      <c r="D106" s="63">
        <f t="shared" si="9"/>
        <v>121212121.20999999</v>
      </c>
      <c r="E106" s="63">
        <f>E107</f>
        <v>0</v>
      </c>
      <c r="F106" s="14"/>
    </row>
    <row r="107" spans="1:6" ht="28.5" customHeight="1" x14ac:dyDescent="0.25">
      <c r="A107" s="66" t="s">
        <v>60</v>
      </c>
      <c r="B107" s="32">
        <f>B108+B109</f>
        <v>181818181.81999999</v>
      </c>
      <c r="C107" s="57">
        <f>C108+C109</f>
        <v>60606060.609999999</v>
      </c>
      <c r="D107" s="57">
        <f>D108+D109</f>
        <v>121212121.20999999</v>
      </c>
      <c r="E107" s="57">
        <f>E108+E109</f>
        <v>0</v>
      </c>
      <c r="F107" s="44"/>
    </row>
    <row r="108" spans="1:6" x14ac:dyDescent="0.25">
      <c r="A108" s="39" t="s">
        <v>11</v>
      </c>
      <c r="B108" s="32">
        <f>C108+D108+E108</f>
        <v>1818181.8199999998</v>
      </c>
      <c r="C108" s="57">
        <v>606060.61</v>
      </c>
      <c r="D108" s="57">
        <v>1212121.21</v>
      </c>
      <c r="E108" s="57"/>
      <c r="F108" s="14"/>
    </row>
    <row r="109" spans="1:6" x14ac:dyDescent="0.25">
      <c r="A109" s="39" t="s">
        <v>12</v>
      </c>
      <c r="B109" s="32">
        <f>C109+D109+E109</f>
        <v>180000000</v>
      </c>
      <c r="C109" s="57">
        <v>60000000</v>
      </c>
      <c r="D109" s="57">
        <v>120000000</v>
      </c>
      <c r="E109" s="57"/>
      <c r="F109" s="14"/>
    </row>
    <row r="110" spans="1:6" x14ac:dyDescent="0.25">
      <c r="A110" s="45" t="s">
        <v>61</v>
      </c>
      <c r="B110" s="30">
        <f>B111+B112</f>
        <v>181818181.81999999</v>
      </c>
      <c r="C110" s="63">
        <f>C111+C112</f>
        <v>60606060.609999999</v>
      </c>
      <c r="D110" s="63">
        <f>D111+D112</f>
        <v>121212121.20999999</v>
      </c>
      <c r="E110" s="63">
        <f>E111+E112</f>
        <v>0</v>
      </c>
      <c r="F110" s="14"/>
    </row>
    <row r="111" spans="1:6" x14ac:dyDescent="0.25">
      <c r="A111" s="45" t="s">
        <v>11</v>
      </c>
      <c r="B111" s="30">
        <f>C111+D111+E111</f>
        <v>1818181.8199999998</v>
      </c>
      <c r="C111" s="63">
        <f t="shared" ref="C111:E111" si="10">C108</f>
        <v>606060.61</v>
      </c>
      <c r="D111" s="63">
        <f t="shared" si="10"/>
        <v>1212121.21</v>
      </c>
      <c r="E111" s="63">
        <f t="shared" si="10"/>
        <v>0</v>
      </c>
      <c r="F111" s="14"/>
    </row>
    <row r="112" spans="1:6" x14ac:dyDescent="0.25">
      <c r="A112" s="45" t="s">
        <v>12</v>
      </c>
      <c r="B112" s="30">
        <f>C112+D112+E112</f>
        <v>180000000</v>
      </c>
      <c r="C112" s="63">
        <f>C109</f>
        <v>60000000</v>
      </c>
      <c r="D112" s="63">
        <f>D109</f>
        <v>120000000</v>
      </c>
      <c r="E112" s="63">
        <f>E109</f>
        <v>0</v>
      </c>
      <c r="F112" s="14"/>
    </row>
    <row r="113" spans="1:6" ht="30" customHeight="1" x14ac:dyDescent="0.25">
      <c r="A113" s="67" t="s">
        <v>62</v>
      </c>
      <c r="B113" s="68">
        <f>B114+B115</f>
        <v>2937753110.8100004</v>
      </c>
      <c r="C113" s="68">
        <f>C114+C115+C116</f>
        <v>2398385861.3099999</v>
      </c>
      <c r="D113" s="13">
        <f>D65+D76+D94+D102+D110</f>
        <v>1116929649.3599999</v>
      </c>
      <c r="E113" s="68">
        <f>E114+E115+E116</f>
        <v>79334400.140000001</v>
      </c>
      <c r="F113" s="14"/>
    </row>
    <row r="114" spans="1:6" x14ac:dyDescent="0.25">
      <c r="A114" s="15" t="s">
        <v>11</v>
      </c>
      <c r="B114" s="13">
        <f>C114+D114+E114</f>
        <v>60179212.130000003</v>
      </c>
      <c r="C114" s="13">
        <f>C66+C77+C95+C103+C111</f>
        <v>40343807.640000001</v>
      </c>
      <c r="D114" s="13">
        <f>D66+D77+D95+D103+D111</f>
        <v>15868684.48</v>
      </c>
      <c r="E114" s="13">
        <f>E66+E77+E95+E103+E111</f>
        <v>3966720.01</v>
      </c>
      <c r="F114" s="14"/>
    </row>
    <row r="115" spans="1:6" x14ac:dyDescent="0.25">
      <c r="A115" s="15" t="s">
        <v>12</v>
      </c>
      <c r="B115" s="13">
        <f>C115+D115+E115</f>
        <v>2877573898.6800003</v>
      </c>
      <c r="C115" s="13">
        <f>C67+C78+C96+C101+C112</f>
        <v>1701145253.6699998</v>
      </c>
      <c r="D115" s="13">
        <f>D67+D78+D96+D101+D112</f>
        <v>1101060964.8800001</v>
      </c>
      <c r="E115" s="13">
        <f>E67+E78+E96+E101+E112</f>
        <v>75367680.129999995</v>
      </c>
      <c r="F115" s="14"/>
    </row>
    <row r="116" spans="1:6" s="70" customFormat="1" x14ac:dyDescent="0.25">
      <c r="A116" s="15" t="s">
        <v>13</v>
      </c>
      <c r="B116" s="13">
        <f>C116+D116+E116</f>
        <v>656896800</v>
      </c>
      <c r="C116" s="13">
        <f>+C97</f>
        <v>656896800</v>
      </c>
      <c r="D116" s="13">
        <f>+D97</f>
        <v>0</v>
      </c>
      <c r="E116" s="13">
        <f>+E97</f>
        <v>0</v>
      </c>
      <c r="F116" s="69"/>
    </row>
    <row r="117" spans="1:6" s="70" customFormat="1" x14ac:dyDescent="0.25">
      <c r="A117" s="71"/>
      <c r="B117" s="71"/>
      <c r="C117" s="71"/>
      <c r="D117" s="71"/>
      <c r="E117" s="71"/>
    </row>
    <row r="118" spans="1:6" s="70" customFormat="1" ht="19.5" customHeight="1" x14ac:dyDescent="0.3">
      <c r="A118" s="72" t="s">
        <v>63</v>
      </c>
      <c r="B118" s="73"/>
      <c r="C118" s="73"/>
      <c r="D118" s="73"/>
      <c r="E118" s="73"/>
    </row>
    <row r="119" spans="1:6" s="70" customFormat="1" ht="18.75" x14ac:dyDescent="0.3">
      <c r="A119" s="74" t="s">
        <v>64</v>
      </c>
      <c r="B119" s="74"/>
      <c r="C119" s="74"/>
      <c r="D119" s="74"/>
      <c r="E119" s="74"/>
    </row>
    <row r="120" spans="1:6" s="70" customFormat="1" x14ac:dyDescent="0.25">
      <c r="A120" s="71"/>
      <c r="B120" s="71"/>
      <c r="C120" s="71"/>
      <c r="D120" s="71"/>
      <c r="E120" s="71"/>
    </row>
    <row r="121" spans="1:6" s="70" customFormat="1" x14ac:dyDescent="0.25">
      <c r="A121" s="71" t="s">
        <v>65</v>
      </c>
      <c r="B121" s="71"/>
      <c r="C121" s="71"/>
      <c r="D121" s="71"/>
      <c r="E121" s="71"/>
    </row>
    <row r="122" spans="1:6" s="70" customFormat="1" x14ac:dyDescent="0.25">
      <c r="A122" s="71" t="s">
        <v>66</v>
      </c>
      <c r="B122" s="71"/>
      <c r="C122" s="71"/>
      <c r="D122" s="71"/>
      <c r="E122" s="71"/>
    </row>
    <row r="123" spans="1:6" s="70" customFormat="1" hidden="1" x14ac:dyDescent="0.25">
      <c r="A123" s="71"/>
      <c r="B123" s="71"/>
      <c r="C123" s="71"/>
      <c r="D123" s="71"/>
      <c r="E123" s="71"/>
    </row>
    <row r="124" spans="1:6" s="70" customFormat="1" x14ac:dyDescent="0.25">
      <c r="A124" s="71"/>
      <c r="B124" s="71"/>
      <c r="C124" s="71"/>
      <c r="D124" s="71"/>
      <c r="E124" s="71"/>
    </row>
    <row r="125" spans="1:6" s="70" customFormat="1" x14ac:dyDescent="0.25">
      <c r="A125" s="71"/>
      <c r="B125" s="71"/>
      <c r="C125" s="71"/>
      <c r="D125" s="71"/>
      <c r="E125" s="71"/>
    </row>
    <row r="126" spans="1:6" s="70" customFormat="1" x14ac:dyDescent="0.25">
      <c r="A126" s="71"/>
      <c r="B126" s="71"/>
      <c r="C126" s="71"/>
      <c r="D126" s="71"/>
      <c r="E126" s="71"/>
    </row>
    <row r="127" spans="1:6" s="70" customFormat="1" x14ac:dyDescent="0.25">
      <c r="A127" s="71"/>
      <c r="B127" s="71"/>
      <c r="C127" s="71"/>
      <c r="D127" s="71"/>
      <c r="E127" s="71"/>
    </row>
    <row r="128" spans="1:6" s="70" customFormat="1" x14ac:dyDescent="0.25">
      <c r="A128" s="71"/>
      <c r="B128" s="71"/>
      <c r="C128" s="71"/>
      <c r="D128" s="71"/>
      <c r="E128" s="71"/>
    </row>
    <row r="129" spans="1:5" s="70" customFormat="1" x14ac:dyDescent="0.25">
      <c r="A129" s="71"/>
      <c r="B129" s="71"/>
      <c r="C129" s="71"/>
      <c r="D129" s="71"/>
      <c r="E129" s="71"/>
    </row>
    <row r="130" spans="1:5" s="70" customFormat="1" x14ac:dyDescent="0.25">
      <c r="A130" s="71"/>
      <c r="B130" s="71"/>
      <c r="C130" s="71"/>
      <c r="D130" s="71"/>
      <c r="E130" s="71"/>
    </row>
    <row r="131" spans="1:5" s="70" customFormat="1" x14ac:dyDescent="0.25">
      <c r="A131" s="71"/>
      <c r="B131" s="71"/>
      <c r="C131" s="71"/>
      <c r="D131" s="71"/>
      <c r="E131" s="71"/>
    </row>
    <row r="132" spans="1:5" s="70" customFormat="1" x14ac:dyDescent="0.25">
      <c r="A132" s="71"/>
      <c r="B132" s="71"/>
      <c r="C132" s="71"/>
      <c r="D132" s="71"/>
      <c r="E132" s="71"/>
    </row>
    <row r="133" spans="1:5" s="70" customFormat="1" x14ac:dyDescent="0.25">
      <c r="A133" s="71"/>
      <c r="B133" s="71"/>
      <c r="C133" s="71"/>
      <c r="D133" s="71"/>
      <c r="E133" s="71"/>
    </row>
    <row r="134" spans="1:5" s="70" customFormat="1" x14ac:dyDescent="0.25">
      <c r="A134" s="71"/>
      <c r="B134" s="71"/>
      <c r="C134" s="71"/>
      <c r="D134" s="71"/>
      <c r="E134" s="71"/>
    </row>
    <row r="135" spans="1:5" s="70" customFormat="1" x14ac:dyDescent="0.25">
      <c r="A135" s="71"/>
      <c r="B135" s="71"/>
      <c r="C135" s="71"/>
      <c r="D135" s="71"/>
      <c r="E135" s="71"/>
    </row>
    <row r="136" spans="1:5" s="70" customFormat="1" x14ac:dyDescent="0.25">
      <c r="A136" s="71"/>
      <c r="B136" s="71"/>
      <c r="C136" s="71"/>
      <c r="D136" s="71"/>
      <c r="E136" s="71"/>
    </row>
    <row r="137" spans="1:5" s="70" customFormat="1" x14ac:dyDescent="0.25">
      <c r="A137" s="71"/>
      <c r="B137" s="71"/>
      <c r="C137" s="71"/>
      <c r="D137" s="71"/>
      <c r="E137" s="71"/>
    </row>
    <row r="138" spans="1:5" s="70" customFormat="1" x14ac:dyDescent="0.25">
      <c r="A138" s="71"/>
      <c r="B138" s="71"/>
      <c r="C138" s="71"/>
      <c r="D138" s="71"/>
      <c r="E138" s="71"/>
    </row>
    <row r="139" spans="1:5" s="70" customFormat="1" x14ac:dyDescent="0.25">
      <c r="A139" s="71"/>
      <c r="B139" s="71"/>
      <c r="C139" s="71"/>
      <c r="D139" s="71"/>
      <c r="E139" s="71"/>
    </row>
    <row r="140" spans="1:5" s="70" customFormat="1" x14ac:dyDescent="0.25">
      <c r="A140" s="71"/>
      <c r="B140" s="71"/>
      <c r="C140" s="71"/>
      <c r="D140" s="71"/>
      <c r="E140" s="71"/>
    </row>
    <row r="141" spans="1:5" s="70" customFormat="1" x14ac:dyDescent="0.25">
      <c r="A141" s="71"/>
      <c r="B141" s="71"/>
      <c r="C141" s="71"/>
      <c r="D141" s="71"/>
      <c r="E141" s="71"/>
    </row>
    <row r="142" spans="1:5" s="70" customFormat="1" x14ac:dyDescent="0.25">
      <c r="A142" s="71"/>
      <c r="B142" s="71"/>
      <c r="C142" s="71"/>
      <c r="D142" s="71"/>
      <c r="E142" s="71"/>
    </row>
    <row r="143" spans="1:5" s="70" customFormat="1" x14ac:dyDescent="0.25">
      <c r="A143" s="71"/>
      <c r="B143" s="71"/>
      <c r="C143" s="71"/>
      <c r="D143" s="71"/>
      <c r="E143" s="71"/>
    </row>
    <row r="144" spans="1:5" s="70" customFormat="1" x14ac:dyDescent="0.25">
      <c r="A144" s="71"/>
      <c r="B144" s="71"/>
      <c r="C144" s="71"/>
      <c r="D144" s="71"/>
      <c r="E144" s="71"/>
    </row>
    <row r="145" spans="1:5" s="70" customFormat="1" x14ac:dyDescent="0.25">
      <c r="A145" s="71"/>
      <c r="B145" s="71"/>
      <c r="C145" s="71"/>
      <c r="D145" s="71"/>
      <c r="E145" s="71"/>
    </row>
    <row r="146" spans="1:5" s="70" customFormat="1" x14ac:dyDescent="0.25">
      <c r="A146" s="71"/>
      <c r="B146" s="71"/>
      <c r="C146" s="71"/>
      <c r="D146" s="71"/>
      <c r="E146" s="71"/>
    </row>
    <row r="147" spans="1:5" s="70" customFormat="1" x14ac:dyDescent="0.25">
      <c r="A147" s="71"/>
      <c r="B147" s="71"/>
      <c r="C147" s="71"/>
      <c r="D147" s="71"/>
      <c r="E147" s="71"/>
    </row>
    <row r="148" spans="1:5" s="70" customFormat="1" x14ac:dyDescent="0.25">
      <c r="A148" s="71"/>
      <c r="B148" s="71"/>
      <c r="C148" s="71"/>
      <c r="D148" s="71"/>
      <c r="E148" s="71"/>
    </row>
    <row r="149" spans="1:5" s="70" customFormat="1" x14ac:dyDescent="0.25">
      <c r="A149" s="71"/>
      <c r="B149" s="71"/>
      <c r="C149" s="71"/>
      <c r="D149" s="71"/>
      <c r="E149" s="71"/>
    </row>
    <row r="150" spans="1:5" s="70" customFormat="1" x14ac:dyDescent="0.25">
      <c r="A150" s="71"/>
      <c r="B150" s="71"/>
      <c r="C150" s="71"/>
      <c r="D150" s="71"/>
      <c r="E150" s="71"/>
    </row>
    <row r="151" spans="1:5" s="70" customFormat="1" x14ac:dyDescent="0.25">
      <c r="A151" s="71"/>
      <c r="B151" s="71"/>
      <c r="C151" s="71"/>
      <c r="D151" s="71"/>
      <c r="E151" s="71"/>
    </row>
    <row r="152" spans="1:5" s="70" customFormat="1" x14ac:dyDescent="0.25">
      <c r="A152" s="71"/>
      <c r="B152" s="71"/>
      <c r="C152" s="71"/>
      <c r="D152" s="71"/>
      <c r="E152" s="71"/>
    </row>
    <row r="153" spans="1:5" s="70" customFormat="1" x14ac:dyDescent="0.25">
      <c r="A153" s="71"/>
      <c r="B153" s="71"/>
      <c r="C153" s="71"/>
      <c r="D153" s="71"/>
      <c r="E153" s="71"/>
    </row>
    <row r="154" spans="1:5" s="70" customFormat="1" x14ac:dyDescent="0.25">
      <c r="A154" s="71"/>
      <c r="B154" s="71"/>
      <c r="C154" s="71"/>
      <c r="D154" s="71"/>
      <c r="E154" s="71"/>
    </row>
    <row r="155" spans="1:5" s="70" customFormat="1" x14ac:dyDescent="0.25">
      <c r="A155" s="71"/>
      <c r="B155" s="71"/>
      <c r="C155" s="71"/>
      <c r="D155" s="71"/>
      <c r="E155" s="71"/>
    </row>
    <row r="156" spans="1:5" s="70" customFormat="1" x14ac:dyDescent="0.25">
      <c r="A156" s="71"/>
      <c r="B156" s="71"/>
      <c r="C156" s="71"/>
      <c r="D156" s="71"/>
      <c r="E156" s="71"/>
    </row>
    <row r="157" spans="1:5" s="70" customFormat="1" x14ac:dyDescent="0.25">
      <c r="A157" s="71"/>
      <c r="B157" s="71"/>
      <c r="C157" s="71"/>
      <c r="D157" s="71"/>
      <c r="E157" s="71"/>
    </row>
    <row r="158" spans="1:5" s="70" customFormat="1" x14ac:dyDescent="0.25">
      <c r="A158" s="71"/>
      <c r="B158" s="71"/>
      <c r="C158" s="71"/>
      <c r="D158" s="71"/>
      <c r="E158" s="71"/>
    </row>
    <row r="159" spans="1:5" s="70" customFormat="1" x14ac:dyDescent="0.25">
      <c r="A159" s="71"/>
      <c r="B159" s="71"/>
      <c r="C159" s="71"/>
      <c r="D159" s="71"/>
      <c r="E159" s="71"/>
    </row>
    <row r="160" spans="1:5" s="70" customFormat="1" x14ac:dyDescent="0.25">
      <c r="A160" s="71"/>
      <c r="B160" s="71"/>
      <c r="C160" s="71"/>
      <c r="D160" s="71"/>
      <c r="E160" s="71"/>
    </row>
    <row r="161" s="70" customFormat="1" x14ac:dyDescent="0.25"/>
    <row r="162" s="70" customFormat="1" x14ac:dyDescent="0.25"/>
    <row r="163" s="70" customFormat="1" x14ac:dyDescent="0.25"/>
    <row r="164" s="70" customFormat="1" x14ac:dyDescent="0.25"/>
    <row r="165" s="70" customFormat="1" x14ac:dyDescent="0.25"/>
    <row r="166" s="70" customFormat="1" x14ac:dyDescent="0.25"/>
    <row r="167" s="70" customFormat="1" x14ac:dyDescent="0.25"/>
    <row r="168" s="70" customFormat="1" x14ac:dyDescent="0.25"/>
    <row r="169" s="70" customFormat="1" x14ac:dyDescent="0.25"/>
    <row r="170" s="70" customFormat="1" x14ac:dyDescent="0.25"/>
    <row r="171" s="70" customFormat="1" x14ac:dyDescent="0.25"/>
    <row r="172" s="70" customFormat="1" x14ac:dyDescent="0.25"/>
    <row r="173" s="70" customFormat="1" x14ac:dyDescent="0.25"/>
    <row r="174" s="70" customFormat="1" x14ac:dyDescent="0.25"/>
    <row r="175" s="70" customFormat="1" x14ac:dyDescent="0.25"/>
    <row r="176" s="70" customFormat="1" x14ac:dyDescent="0.25"/>
    <row r="177" s="70" customFormat="1" x14ac:dyDescent="0.25"/>
    <row r="178" s="70" customFormat="1" x14ac:dyDescent="0.25"/>
    <row r="179" s="70" customFormat="1" x14ac:dyDescent="0.25"/>
    <row r="180" s="70" customFormat="1" x14ac:dyDescent="0.25"/>
    <row r="181" s="70" customFormat="1" x14ac:dyDescent="0.25"/>
    <row r="182" s="70" customFormat="1" x14ac:dyDescent="0.25"/>
    <row r="183" s="70" customFormat="1" x14ac:dyDescent="0.25"/>
    <row r="184" s="70" customFormat="1" x14ac:dyDescent="0.25"/>
    <row r="185" s="70" customFormat="1" x14ac:dyDescent="0.25"/>
    <row r="186" s="70" customFormat="1" x14ac:dyDescent="0.25"/>
    <row r="187" s="70" customFormat="1" x14ac:dyDescent="0.25"/>
    <row r="188" s="70" customFormat="1" x14ac:dyDescent="0.25"/>
    <row r="189" s="70" customFormat="1" x14ac:dyDescent="0.25"/>
    <row r="190" s="70" customFormat="1" x14ac:dyDescent="0.25"/>
    <row r="191" s="70" customFormat="1" x14ac:dyDescent="0.25"/>
    <row r="192" s="70" customFormat="1" x14ac:dyDescent="0.25"/>
    <row r="193" s="70" customFormat="1" x14ac:dyDescent="0.25"/>
    <row r="194" s="70" customFormat="1" x14ac:dyDescent="0.25"/>
    <row r="195" s="70" customFormat="1" x14ac:dyDescent="0.25"/>
    <row r="196" s="70" customFormat="1" x14ac:dyDescent="0.25"/>
    <row r="197" s="70" customFormat="1" x14ac:dyDescent="0.25"/>
    <row r="198" s="70" customFormat="1" x14ac:dyDescent="0.25"/>
    <row r="199" s="70" customFormat="1" x14ac:dyDescent="0.25"/>
    <row r="200" s="70" customFormat="1" x14ac:dyDescent="0.25"/>
    <row r="201" s="70" customFormat="1" x14ac:dyDescent="0.25"/>
    <row r="202" s="70" customFormat="1" x14ac:dyDescent="0.25"/>
    <row r="203" s="70" customFormat="1" x14ac:dyDescent="0.25"/>
    <row r="204" s="70" customFormat="1" x14ac:dyDescent="0.25"/>
    <row r="205" s="70" customFormat="1" x14ac:dyDescent="0.25"/>
    <row r="206" s="70" customFormat="1" x14ac:dyDescent="0.25"/>
    <row r="207" s="70" customFormat="1" x14ac:dyDescent="0.25"/>
    <row r="208" s="70" customFormat="1" x14ac:dyDescent="0.25"/>
    <row r="209" s="70" customFormat="1" x14ac:dyDescent="0.25"/>
    <row r="210" s="70" customFormat="1" x14ac:dyDescent="0.25"/>
    <row r="211" s="70" customFormat="1" x14ac:dyDescent="0.25"/>
    <row r="212" s="70" customFormat="1" x14ac:dyDescent="0.25"/>
    <row r="213" s="70" customFormat="1" x14ac:dyDescent="0.25"/>
    <row r="214" s="70" customFormat="1" x14ac:dyDescent="0.25"/>
    <row r="215" s="70" customFormat="1" x14ac:dyDescent="0.25"/>
    <row r="216" s="70" customFormat="1" x14ac:dyDescent="0.25"/>
    <row r="217" s="70" customFormat="1" x14ac:dyDescent="0.25"/>
    <row r="218" s="70" customFormat="1" x14ac:dyDescent="0.25"/>
    <row r="219" s="70" customFormat="1" x14ac:dyDescent="0.25"/>
    <row r="220" s="70" customFormat="1" x14ac:dyDescent="0.25"/>
    <row r="221" s="70" customFormat="1" x14ac:dyDescent="0.25"/>
    <row r="222" s="70" customFormat="1" x14ac:dyDescent="0.25"/>
    <row r="223" s="70" customFormat="1" x14ac:dyDescent="0.25"/>
    <row r="224" s="70" customFormat="1" x14ac:dyDescent="0.25"/>
    <row r="225" s="70" customFormat="1" x14ac:dyDescent="0.25"/>
    <row r="226" s="70" customFormat="1" x14ac:dyDescent="0.25"/>
    <row r="227" s="70" customFormat="1" x14ac:dyDescent="0.25"/>
    <row r="228" s="70" customFormat="1" x14ac:dyDescent="0.25"/>
    <row r="229" s="70" customFormat="1" x14ac:dyDescent="0.25"/>
    <row r="230" s="70" customFormat="1" x14ac:dyDescent="0.25"/>
    <row r="231" s="70" customFormat="1" x14ac:dyDescent="0.25"/>
    <row r="232" s="70" customFormat="1" x14ac:dyDescent="0.25"/>
    <row r="233" s="70" customFormat="1" x14ac:dyDescent="0.25"/>
    <row r="234" s="70" customFormat="1" x14ac:dyDescent="0.25"/>
    <row r="235" s="70" customFormat="1" x14ac:dyDescent="0.25"/>
    <row r="236" s="70" customFormat="1" x14ac:dyDescent="0.25"/>
    <row r="237" s="70" customFormat="1" x14ac:dyDescent="0.25"/>
    <row r="238" s="70" customFormat="1" x14ac:dyDescent="0.25"/>
    <row r="239" s="70" customFormat="1" x14ac:dyDescent="0.25"/>
    <row r="240" s="70" customFormat="1" x14ac:dyDescent="0.25"/>
    <row r="241" s="70" customFormat="1" x14ac:dyDescent="0.25"/>
    <row r="242" s="70" customFormat="1" x14ac:dyDescent="0.25"/>
    <row r="243" s="70" customFormat="1" x14ac:dyDescent="0.25"/>
    <row r="244" s="70" customFormat="1" x14ac:dyDescent="0.25"/>
    <row r="245" s="70" customFormat="1" x14ac:dyDescent="0.25"/>
    <row r="246" s="70" customFormat="1" x14ac:dyDescent="0.25"/>
    <row r="247" s="70" customFormat="1" x14ac:dyDescent="0.25"/>
    <row r="248" s="70" customFormat="1" x14ac:dyDescent="0.25"/>
    <row r="249" s="70" customFormat="1" x14ac:dyDescent="0.25"/>
    <row r="250" s="70" customFormat="1" x14ac:dyDescent="0.25"/>
    <row r="251" s="70" customFormat="1" x14ac:dyDescent="0.25"/>
    <row r="252" s="70" customFormat="1" x14ac:dyDescent="0.25"/>
    <row r="253" s="70" customFormat="1" x14ac:dyDescent="0.25"/>
    <row r="254" s="70" customFormat="1" x14ac:dyDescent="0.25"/>
    <row r="255" s="70" customFormat="1" x14ac:dyDescent="0.25"/>
    <row r="256" s="70" customFormat="1" x14ac:dyDescent="0.25"/>
    <row r="257" s="70" customFormat="1" x14ac:dyDescent="0.25"/>
    <row r="258" s="70" customFormat="1" x14ac:dyDescent="0.25"/>
    <row r="259" s="70" customFormat="1" x14ac:dyDescent="0.25"/>
    <row r="260" s="70" customFormat="1" x14ac:dyDescent="0.25"/>
    <row r="261" s="70" customFormat="1" x14ac:dyDescent="0.25"/>
    <row r="262" s="70" customFormat="1" x14ac:dyDescent="0.25"/>
    <row r="263" s="70" customFormat="1" x14ac:dyDescent="0.25"/>
    <row r="264" s="70" customFormat="1" x14ac:dyDescent="0.25"/>
    <row r="265" s="70" customFormat="1" x14ac:dyDescent="0.25"/>
    <row r="266" s="70" customFormat="1" x14ac:dyDescent="0.25"/>
    <row r="267" s="70" customFormat="1" x14ac:dyDescent="0.25"/>
    <row r="268" s="70" customFormat="1" x14ac:dyDescent="0.25"/>
    <row r="269" s="70" customFormat="1" x14ac:dyDescent="0.25"/>
    <row r="270" s="70" customFormat="1" x14ac:dyDescent="0.25"/>
    <row r="271" s="70" customFormat="1" x14ac:dyDescent="0.25"/>
    <row r="272" s="70" customFormat="1" x14ac:dyDescent="0.25"/>
    <row r="273" s="70" customFormat="1" x14ac:dyDescent="0.25"/>
    <row r="274" s="70" customFormat="1" x14ac:dyDescent="0.25"/>
    <row r="275" s="70" customFormat="1" x14ac:dyDescent="0.25"/>
    <row r="276" s="70" customFormat="1" x14ac:dyDescent="0.25"/>
    <row r="277" s="70" customFormat="1" x14ac:dyDescent="0.25"/>
    <row r="278" s="70" customFormat="1" x14ac:dyDescent="0.25"/>
    <row r="279" s="70" customFormat="1" x14ac:dyDescent="0.25"/>
    <row r="280" s="70" customFormat="1" x14ac:dyDescent="0.25"/>
    <row r="281" s="70" customFormat="1" x14ac:dyDescent="0.25"/>
    <row r="282" s="70" customFormat="1" x14ac:dyDescent="0.25"/>
    <row r="283" s="70" customFormat="1" x14ac:dyDescent="0.25"/>
    <row r="284" s="70" customFormat="1" x14ac:dyDescent="0.25"/>
    <row r="285" s="70" customFormat="1" x14ac:dyDescent="0.25"/>
    <row r="286" s="70" customFormat="1" x14ac:dyDescent="0.25"/>
    <row r="287" s="70" customFormat="1" x14ac:dyDescent="0.25"/>
    <row r="288" s="70" customFormat="1" x14ac:dyDescent="0.25"/>
    <row r="289" s="70" customFormat="1" x14ac:dyDescent="0.25"/>
    <row r="290" s="70" customFormat="1" x14ac:dyDescent="0.25"/>
    <row r="291" s="70" customFormat="1" x14ac:dyDescent="0.25"/>
    <row r="292" s="70" customFormat="1" x14ac:dyDescent="0.25"/>
    <row r="293" s="70" customFormat="1" x14ac:dyDescent="0.25"/>
    <row r="294" s="70" customFormat="1" x14ac:dyDescent="0.25"/>
    <row r="295" s="70" customFormat="1" x14ac:dyDescent="0.25"/>
    <row r="296" s="70" customFormat="1" x14ac:dyDescent="0.25"/>
    <row r="297" s="70" customFormat="1" x14ac:dyDescent="0.25"/>
    <row r="298" s="70" customFormat="1" x14ac:dyDescent="0.25"/>
    <row r="299" s="70" customFormat="1" x14ac:dyDescent="0.25"/>
    <row r="300" s="70" customFormat="1" x14ac:dyDescent="0.25"/>
    <row r="301" s="70" customFormat="1" x14ac:dyDescent="0.25"/>
    <row r="302" s="70" customFormat="1" x14ac:dyDescent="0.25"/>
    <row r="303" s="70" customFormat="1" x14ac:dyDescent="0.25"/>
    <row r="304" s="70" customFormat="1" x14ac:dyDescent="0.25"/>
    <row r="305" s="70" customFormat="1" x14ac:dyDescent="0.25"/>
    <row r="306" s="70" customFormat="1" x14ac:dyDescent="0.25"/>
    <row r="307" s="70" customFormat="1" x14ac:dyDescent="0.25"/>
    <row r="308" s="70" customFormat="1" x14ac:dyDescent="0.25"/>
    <row r="309" s="70" customFormat="1" x14ac:dyDescent="0.25"/>
    <row r="310" s="70" customFormat="1" x14ac:dyDescent="0.25"/>
    <row r="311" s="70" customFormat="1" x14ac:dyDescent="0.25"/>
    <row r="312" s="70" customFormat="1" x14ac:dyDescent="0.25"/>
    <row r="313" s="70" customFormat="1" x14ac:dyDescent="0.25"/>
    <row r="314" s="70" customFormat="1" x14ac:dyDescent="0.25"/>
    <row r="315" s="70" customFormat="1" x14ac:dyDescent="0.25"/>
    <row r="316" s="70" customFormat="1" x14ac:dyDescent="0.25"/>
    <row r="317" s="70" customFormat="1" x14ac:dyDescent="0.25"/>
    <row r="318" s="70" customFormat="1" x14ac:dyDescent="0.25"/>
    <row r="319" s="70" customFormat="1" x14ac:dyDescent="0.25"/>
    <row r="320" s="70" customFormat="1" x14ac:dyDescent="0.25"/>
    <row r="321" s="70" customFormat="1" x14ac:dyDescent="0.25"/>
    <row r="322" s="70" customFormat="1" x14ac:dyDescent="0.25"/>
    <row r="323" s="70" customFormat="1" x14ac:dyDescent="0.25"/>
    <row r="324" s="70" customFormat="1" x14ac:dyDescent="0.25"/>
    <row r="325" s="70" customFormat="1" x14ac:dyDescent="0.25"/>
    <row r="326" s="70" customFormat="1" x14ac:dyDescent="0.25"/>
    <row r="327" s="70" customFormat="1" x14ac:dyDescent="0.25"/>
    <row r="328" s="70" customFormat="1" x14ac:dyDescent="0.25"/>
    <row r="329" s="70" customFormat="1" x14ac:dyDescent="0.25"/>
    <row r="330" s="70" customFormat="1" x14ac:dyDescent="0.25"/>
    <row r="331" s="70" customFormat="1" x14ac:dyDescent="0.25"/>
    <row r="332" s="70" customFormat="1" x14ac:dyDescent="0.25"/>
    <row r="333" s="70" customFormat="1" x14ac:dyDescent="0.25"/>
    <row r="334" s="70" customFormat="1" x14ac:dyDescent="0.25"/>
    <row r="335" s="70" customFormat="1" x14ac:dyDescent="0.25"/>
    <row r="336" s="70" customFormat="1" x14ac:dyDescent="0.25"/>
    <row r="337" s="70" customFormat="1" x14ac:dyDescent="0.25"/>
    <row r="338" s="70" customFormat="1" x14ac:dyDescent="0.25"/>
    <row r="339" s="70" customFormat="1" x14ac:dyDescent="0.25"/>
    <row r="340" s="70" customFormat="1" x14ac:dyDescent="0.25"/>
    <row r="341" s="70" customFormat="1" x14ac:dyDescent="0.25"/>
    <row r="342" s="70" customFormat="1" x14ac:dyDescent="0.25"/>
    <row r="343" s="70" customFormat="1" x14ac:dyDescent="0.25"/>
    <row r="344" s="70" customFormat="1" x14ac:dyDescent="0.25"/>
    <row r="345" s="70" customFormat="1" x14ac:dyDescent="0.25"/>
    <row r="346" s="70" customFormat="1" x14ac:dyDescent="0.25"/>
    <row r="347" s="70" customFormat="1" x14ac:dyDescent="0.25"/>
    <row r="348" s="70" customFormat="1" x14ac:dyDescent="0.25"/>
    <row r="349" s="70" customFormat="1" x14ac:dyDescent="0.25"/>
    <row r="350" s="70" customFormat="1" x14ac:dyDescent="0.25"/>
    <row r="351" s="70" customFormat="1" x14ac:dyDescent="0.25"/>
    <row r="352" s="70" customFormat="1" x14ac:dyDescent="0.25"/>
    <row r="353" s="70" customFormat="1" x14ac:dyDescent="0.25"/>
    <row r="354" s="70" customFormat="1" x14ac:dyDescent="0.25"/>
    <row r="355" s="70" customFormat="1" x14ac:dyDescent="0.25"/>
    <row r="356" s="70" customFormat="1" x14ac:dyDescent="0.25"/>
    <row r="357" s="70" customFormat="1" x14ac:dyDescent="0.25"/>
    <row r="358" s="70" customFormat="1" x14ac:dyDescent="0.25"/>
    <row r="359" s="70" customFormat="1" x14ac:dyDescent="0.25"/>
    <row r="360" s="70" customFormat="1" x14ac:dyDescent="0.25"/>
    <row r="361" s="70" customFormat="1" x14ac:dyDescent="0.25"/>
    <row r="362" s="70" customFormat="1" x14ac:dyDescent="0.25"/>
    <row r="363" s="70" customFormat="1" x14ac:dyDescent="0.25"/>
    <row r="364" s="70" customFormat="1" x14ac:dyDescent="0.25"/>
    <row r="365" s="70" customFormat="1" x14ac:dyDescent="0.25"/>
    <row r="366" s="70" customFormat="1" x14ac:dyDescent="0.25"/>
    <row r="367" s="70" customFormat="1" x14ac:dyDescent="0.25"/>
    <row r="368" s="70" customFormat="1" x14ac:dyDescent="0.25"/>
    <row r="369" s="70" customFormat="1" x14ac:dyDescent="0.25"/>
    <row r="370" s="70" customFormat="1" x14ac:dyDescent="0.25"/>
    <row r="371" s="70" customFormat="1" x14ac:dyDescent="0.25"/>
    <row r="372" s="70" customFormat="1" x14ac:dyDescent="0.25"/>
    <row r="373" s="70" customFormat="1" x14ac:dyDescent="0.25"/>
    <row r="374" s="70" customFormat="1" x14ac:dyDescent="0.25"/>
    <row r="375" s="70" customFormat="1" x14ac:dyDescent="0.25"/>
    <row r="376" s="70" customFormat="1" x14ac:dyDescent="0.25"/>
    <row r="377" s="70" customFormat="1" x14ac:dyDescent="0.25"/>
    <row r="378" s="70" customFormat="1" x14ac:dyDescent="0.25"/>
    <row r="379" s="70" customFormat="1" x14ac:dyDescent="0.25"/>
    <row r="380" s="70" customFormat="1" x14ac:dyDescent="0.25"/>
    <row r="381" s="70" customFormat="1" x14ac:dyDescent="0.25"/>
    <row r="382" s="70" customFormat="1" x14ac:dyDescent="0.25"/>
    <row r="383" s="70" customFormat="1" x14ac:dyDescent="0.25"/>
    <row r="384" s="70" customFormat="1" x14ac:dyDescent="0.25"/>
    <row r="385" s="70" customFormat="1" x14ac:dyDescent="0.25"/>
    <row r="386" s="70" customFormat="1" x14ac:dyDescent="0.25"/>
    <row r="387" s="70" customFormat="1" x14ac:dyDescent="0.25"/>
    <row r="388" s="70" customFormat="1" x14ac:dyDescent="0.25"/>
    <row r="389" s="70" customFormat="1" x14ac:dyDescent="0.25"/>
    <row r="390" s="70" customFormat="1" x14ac:dyDescent="0.25"/>
    <row r="391" s="70" customFormat="1" x14ac:dyDescent="0.25"/>
    <row r="392" s="70" customFormat="1" x14ac:dyDescent="0.25"/>
    <row r="393" s="70" customFormat="1" x14ac:dyDescent="0.25"/>
    <row r="394" s="70" customFormat="1" x14ac:dyDescent="0.25"/>
    <row r="395" s="70" customFormat="1" x14ac:dyDescent="0.25"/>
    <row r="396" s="70" customFormat="1" x14ac:dyDescent="0.25"/>
    <row r="397" s="70" customFormat="1" x14ac:dyDescent="0.25"/>
    <row r="398" s="70" customFormat="1" x14ac:dyDescent="0.25"/>
    <row r="399" s="70" customFormat="1" x14ac:dyDescent="0.25"/>
    <row r="400" s="70" customFormat="1" x14ac:dyDescent="0.25"/>
    <row r="401" s="70" customFormat="1" x14ac:dyDescent="0.25"/>
    <row r="402" s="70" customFormat="1" x14ac:dyDescent="0.25"/>
    <row r="403" s="70" customFormat="1" x14ac:dyDescent="0.25"/>
    <row r="404" s="70" customFormat="1" x14ac:dyDescent="0.25"/>
    <row r="405" s="70" customFormat="1" x14ac:dyDescent="0.25"/>
    <row r="406" s="70" customFormat="1" x14ac:dyDescent="0.25"/>
    <row r="407" s="70" customFormat="1" x14ac:dyDescent="0.25"/>
    <row r="408" s="70" customFormat="1" x14ac:dyDescent="0.25"/>
    <row r="409" s="70" customFormat="1" x14ac:dyDescent="0.25"/>
    <row r="410" s="70" customFormat="1" x14ac:dyDescent="0.25"/>
    <row r="411" s="70" customFormat="1" x14ac:dyDescent="0.25"/>
    <row r="412" s="70" customFormat="1" x14ac:dyDescent="0.25"/>
  </sheetData>
  <mergeCells count="11">
    <mergeCell ref="A10:E10"/>
    <mergeCell ref="F12:F15"/>
    <mergeCell ref="A31:E31"/>
    <mergeCell ref="F61:F62"/>
    <mergeCell ref="A118:E118"/>
    <mergeCell ref="A1:E1"/>
    <mergeCell ref="A2:F2"/>
    <mergeCell ref="A4:A5"/>
    <mergeCell ref="B4:B5"/>
    <mergeCell ref="C4:E4"/>
    <mergeCell ref="F4:F5"/>
  </mergeCells>
  <pageMargins left="0.19685039370078741" right="0.11811023622047245" top="0.15748031496062992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горсовета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2023-12-05T07:34:41Z</dcterms:created>
  <dcterms:modified xsi:type="dcterms:W3CDTF">2023-12-05T07:35:09Z</dcterms:modified>
</cp:coreProperties>
</file>