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485" windowWidth="15000" windowHeight="9525"/>
  </bookViews>
  <sheets>
    <sheet name="2022 год" sheetId="1" r:id="rId1"/>
  </sheets>
  <definedNames>
    <definedName name="_xlnm._FilterDatabase" localSheetId="0" hidden="1">'2022 год'!$A$6:$G$6</definedName>
    <definedName name="_xlnm.Print_Titles" localSheetId="0">'2022 год'!$4:$6</definedName>
  </definedNames>
  <calcPr calcId="145621"/>
</workbook>
</file>

<file path=xl/calcChain.xml><?xml version="1.0" encoding="utf-8"?>
<calcChain xmlns="http://schemas.openxmlformats.org/spreadsheetml/2006/main">
  <c r="E7" i="1" l="1"/>
  <c r="F7" i="1"/>
  <c r="E52" i="1"/>
  <c r="F52" i="1"/>
  <c r="E47" i="1"/>
  <c r="G47" i="1" s="1"/>
  <c r="F47" i="1"/>
  <c r="E42" i="1"/>
  <c r="G42" i="1" s="1"/>
  <c r="F42" i="1"/>
  <c r="E39" i="1"/>
  <c r="F39" i="1"/>
  <c r="E15" i="1"/>
  <c r="E54" i="1" s="1"/>
  <c r="F15" i="1"/>
  <c r="F54" i="1" s="1"/>
  <c r="E17" i="1"/>
  <c r="G17" i="1" s="1"/>
  <c r="F17" i="1"/>
  <c r="E21" i="1"/>
  <c r="F21" i="1"/>
  <c r="E27" i="1"/>
  <c r="F27" i="1"/>
  <c r="F32" i="1"/>
  <c r="G39" i="1"/>
  <c r="E32" i="1"/>
  <c r="G21" i="1"/>
  <c r="D17" i="1"/>
  <c r="G15" i="1"/>
  <c r="G20" i="1"/>
  <c r="D52" i="1"/>
  <c r="D47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H46" i="1"/>
  <c r="G46" i="1"/>
  <c r="H45" i="1"/>
  <c r="G45" i="1"/>
  <c r="H44" i="1"/>
  <c r="G44" i="1"/>
  <c r="H43" i="1"/>
  <c r="G43" i="1"/>
  <c r="H41" i="1"/>
  <c r="G41" i="1"/>
  <c r="H40" i="1"/>
  <c r="G40" i="1"/>
  <c r="H38" i="1"/>
  <c r="G38" i="1"/>
  <c r="H37" i="1"/>
  <c r="G37" i="1"/>
  <c r="H36" i="1"/>
  <c r="H35" i="1"/>
  <c r="G35" i="1"/>
  <c r="H34" i="1"/>
  <c r="G34" i="1"/>
  <c r="H33" i="1"/>
  <c r="G33" i="1"/>
  <c r="H31" i="1"/>
  <c r="G31" i="1"/>
  <c r="H30" i="1"/>
  <c r="G30" i="1"/>
  <c r="H29" i="1"/>
  <c r="G29" i="1"/>
  <c r="H28" i="1"/>
  <c r="G28" i="1"/>
  <c r="G27" i="1"/>
  <c r="H26" i="1"/>
  <c r="G26" i="1"/>
  <c r="H25" i="1"/>
  <c r="G25" i="1"/>
  <c r="H24" i="1"/>
  <c r="G24" i="1"/>
  <c r="H23" i="1"/>
  <c r="G23" i="1"/>
  <c r="H22" i="1"/>
  <c r="G22" i="1"/>
  <c r="H19" i="1"/>
  <c r="G19" i="1"/>
  <c r="H18" i="1"/>
  <c r="G18" i="1"/>
  <c r="H17" i="1"/>
  <c r="H16" i="1"/>
  <c r="G16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D42" i="1"/>
  <c r="G32" i="1" l="1"/>
  <c r="H42" i="1"/>
  <c r="G54" i="1"/>
  <c r="D39" i="1"/>
  <c r="H39" i="1" s="1"/>
  <c r="D32" i="1"/>
  <c r="H32" i="1" s="1"/>
  <c r="D27" i="1"/>
  <c r="H27" i="1" s="1"/>
  <c r="D21" i="1"/>
  <c r="H21" i="1" s="1"/>
  <c r="D15" i="1" l="1"/>
  <c r="H15" i="1" s="1"/>
  <c r="D7" i="1"/>
  <c r="D54" i="1" l="1"/>
  <c r="H54" i="1" s="1"/>
  <c r="H7" i="1" l="1"/>
  <c r="G7" i="1"/>
</calcChain>
</file>

<file path=xl/sharedStrings.xml><?xml version="1.0" encoding="utf-8"?>
<sst xmlns="http://schemas.openxmlformats.org/spreadsheetml/2006/main" count="177" uniqueCount="98">
  <si>
    <t xml:space="preserve"> Наименование </t>
  </si>
  <si>
    <t>ВСЕГО:</t>
  </si>
  <si>
    <t>(в рублях)</t>
  </si>
  <si>
    <t>Процент исполнения к первоначально утвержденным ассигнованиям</t>
  </si>
  <si>
    <t>Расходы произведены в соответствии с фактической потребностью</t>
  </si>
  <si>
    <t>Исполнение принятых решений об использовании ассигнований резервного фонда в соответствии с порядком применения бюджетной классификации подлежит отражению по соответствующим разделам и подразделам классификации расходов, исходя из их отраслевой и ведомственной принадлежности</t>
  </si>
  <si>
    <t xml:space="preserve">Рз </t>
  </si>
  <si>
    <t>Пр</t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</si>
  <si>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</si>
  <si>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</si>
  <si>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</si>
  <si>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</si>
  <si>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</si>
  <si>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</si>
  <si>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</si>
  <si>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</si>
  <si>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</si>
  <si>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Судебная система</t>
  </si>
  <si>
    <t>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</si>
  <si>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</si>
  <si>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</si>
  <si>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Резервные фонды</t>
  </si>
  <si>
    <t>11</t>
  </si>
  <si>
    <t xml:space="preserve">    Другие общегосударственные вопросы</t>
  </si>
  <si>
    <t>13</t>
  </si>
  <si>
    <t xml:space="preserve">  НАЦИОНАЛЬНАЯ ОБОРОНА</t>
  </si>
  <si>
    <t xml:space="preserve">    Мобилизационная подготовка экономики</t>
  </si>
  <si>
    <t xml:space="preserve">  НАЦИОНАЛЬНАЯ БЕЗОПАСНОСТЬ И ПРАВООХРАНИТЕЛЬНАЯ ДЕЯТЕЛЬНОСТЬ</t>
  </si>
  <si>
    <t xml:space="preserve">    Гражданская оборона</t>
  </si>
  <si>
    <t>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</si>
  <si>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</si>
  <si>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</si>
  <si>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НАЦИОНАЛЬНАЯ ЭКОНОМИКА</t>
  </si>
  <si>
    <t xml:space="preserve">    Сельское хозяйство и рыболовство</t>
  </si>
  <si>
    <t xml:space="preserve">    Водное хозяйство</t>
  </si>
  <si>
    <t xml:space="preserve">    Транспорт</t>
  </si>
  <si>
    <t>08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</si>
  <si>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</si>
  <si>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</si>
  <si>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</si>
  <si>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</si>
  <si>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</si>
  <si>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</si>
  <si>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</si>
  <si>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</si>
  <si>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ОБРАЗОВАНИЕ</t>
  </si>
  <si>
    <t>07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</si>
  <si>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</si>
  <si>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</si>
  <si>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</si>
  <si>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Профессиональная подготовка, переподготовка и повышение квалификации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</si>
  <si>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</si>
  <si>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</si>
  <si>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</si>
  <si>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</si>
  <si>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</si>
  <si>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</si>
  <si>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</si>
  <si>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</si>
  <si>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</si>
  <si>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</si>
  <si>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</si>
  <si>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</si>
  <si>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</si>
  <si>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  Спорт высших достижений</t>
  </si>
  <si>
    <t xml:space="preserve">    Другие вопросы в области физической культуры и спорта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</si>
  <si>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</si>
  <si>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</si>
  <si>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>Процент исполнения к уточненному плану</t>
  </si>
  <si>
    <t>Причина отклонения кассового исполнения от первоначально утвержденного плана (5% и более)</t>
  </si>
  <si>
    <t>Сведения о фактически произведенных расходах по разделам и подразделам классификации расходов бюджета городского округа город Брянск в сравнении с первоначально утвержденными Решением о бюджете значениями за 2022 год</t>
  </si>
  <si>
    <t>Бюджетные асигнования, утвержденные Решением о бюджете от 22.12.2021 
№ 507 (первоначально)</t>
  </si>
  <si>
    <t>Бюджетные асигнования, уточненный план (Решение о бюджете от 22.12.2021 
№ 507 в редакции изменений)</t>
  </si>
  <si>
    <t>Кассовое исполнение
за 2022 год</t>
  </si>
  <si>
    <t>Другие вопросы в области национальной безопасности и правоохранительной деятельности</t>
  </si>
  <si>
    <t>14</t>
  </si>
  <si>
    <t>Увеличение ассигнований за счет выделения средств областного бюджета и перераспределения средств городского бюджета на финансовое обеспечение муниципального задания на оказание муниципальных услуг МБУ "Дорожное управление" г.Брянска по текущему содержанию автомобильных  дорог общего пользования (+46,8 млн. руб.); субсидии на приобретение спецтехники (+110,6 млн); на капитальный ремонт: а/д по ул. М.Гвардии (от ул. Мира до ул. Дружбы) в Бежицком р-не (обустройство)); а/д по ул. Транспортной (от пр-та Московского до д.11) в фок. р-не и ремонт автодорог (путепровода через ж/д пути станции Брянск2; транспортной развязки в фокин. р-не; обустройство а/д по пр-ту Московскому в фок. р-не( 43,3 млн. руб.); на капитальный ремонт автомобильных дорог по ул. Медведева Бежицкий район и ул. Димимтрова в Володарском районе  (55,7 млн. руб);  увеличение бюджетных инвестиций на 581,6 млн. руб.: на стоительство:  автомобильной дороги-защитной дамбы Брянск1-Брянск 2 (1 и 2 этапы),  автодорог по ул. Счастливой (от ул.Объездной до ул.Советской) в Советском районе г.Брянска»  и  по ул. Визнюка в Советском районе г.Брянска», на строительство проездов от ул. Романа  Брянского до дома №14 по ул. Романа Брянского в Советском районе г.Брянска, строительство объекта " Улично-дорожная сеть в микрорайоне по ул. Флотской г.Брянска (в рамках реализации инфраструктурного проекта),подготовка разрешительной документации для обеспечения строительства объектов</t>
  </si>
  <si>
    <t>Уменьшение ассигнований в связи с сокращением субсидии из областного бюджета на капитальный ремонт ГТС в н.п. Ковшовка ( 5,4 млн. рублей)</t>
  </si>
  <si>
    <t xml:space="preserve">Увеличение ассигнований за счет выделения средств областного бюджета и перераспределения средств городского бюджета на обустройство и материально-техническое оснащение приютов для содержания животных без владельцев (25,0 млн.), на организацию проведения на территории Брянской области мероприятий по организации мероприятий при осуществлении деятельности по обращению с животными без владельцевна (11,1 млн. руб.), на поектные работы из средств бюджета города Брянска, кассовое исполнение произведено исходя из фактических расходов  </t>
  </si>
  <si>
    <t>Увеличение бюджетных ассигнований (сответственно расходов) в связи с поступлением средств государственной корпорации "Фонд содействия реформированию жилищно-коммунального хозяйства" и средств областного бюджета на обеспечение устойчивого сокращения непригодного для проживания жилищного фонда г. Брянска (переселение граждан из жилых помещений, признанных аварийными) - 683,4 млн.руб.</t>
  </si>
  <si>
    <t xml:space="preserve">Увеличение бюджетных ассигнований на приобретение МБУ "Дорожное управление" специализированной техники (65,2 млн, руб.),на реконструкцию самотечных канализационных коллекторов МУП "Брянскгорводоканал" (7,5 млн. руб.), средств  субсидии автономным и бюджетным учреждениям, на увеличение  капитальных вложений в объекты сети водоснабжения и водоотведения (в т.ч. подготовка ПСД и экспертиза), кассовые расходы произведены исходя из фактически выполненных работ </t>
  </si>
  <si>
    <t>Увеличение бюджетных ассигнований (сответственно расходов) в связи с выделением средств областного бюджетов на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), перераспределение между подразделами на содержание дошкольных учреждений и обеспечение безопасности воспитанников, на приобретение продуктов питания, выделением средств на строительство  строительство детского сада по ул Флотской в рамках реализации инфраструктурныго проекта "Деснаград Квартал набережных"</t>
  </si>
  <si>
    <t>Увеличение бюджетных ассигнований (сответственно расходов) в связи с выделением средств областного бюджетов на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организациях), средств на реализацию инициативных проектов, на оснащение новых мест средствами обучения и воспитания , на  обеспечение деятельности советников директоров по воспитанию и взаимодействию с детскими общественными объединениями, перераспределение между подразделами на содержание общеобразовательных учреждений</t>
  </si>
  <si>
    <t>Уменьшение ассигнований на обучение сотрудников в связи с перераспределением на другие подразделы</t>
  </si>
  <si>
    <t>Увеличение ассигнований в связи с выделением средств на реализацию инициативных проектов</t>
  </si>
  <si>
    <t>Увеличение ассигнований в связи с выделением средств областного бюджета на финансовое обеспечение деятельности учреждений (на капитальный ремонт кинотеатра "Салют", на реализацию инициативных проектов и достижение целевых показателей по оплате труда работников культуры)</t>
  </si>
  <si>
    <t>Увеличение расходов в связи с фактической потребностью</t>
  </si>
  <si>
    <t xml:space="preserve">Увеличение ассигнований на возмещение недополученных доходов в связи с оказанием услуг по перевозке пассажиров, имеющих право на льготу, установленную правовыми актами г.Брянска, </t>
  </si>
  <si>
    <t>Увеличение ассигнований (соответственно расходов) за счет средств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 расходы произведены в соответствии с фактической потребностью</t>
  </si>
  <si>
    <t xml:space="preserve">Увеличение ассигнований в связи с выделением средств областного бюджета на развитие спортивной инфраструктуры объектов спорта, на развитие материально-технической базы и финансовое обеспечение деятельности учреждений </t>
  </si>
  <si>
    <t>Уменьшение ассигнований в связи с уменьшением объма субсидии из  областного бюджета на  строителство  объекта "Дворец зимних видов спорта в Фокинском районе города Брянска"</t>
  </si>
  <si>
    <t xml:space="preserve">Увеличение ассигнований для выплаты компенсации за неиспользованный отпуск, страховых взносов, на командировочные расходы 
</t>
  </si>
  <si>
    <t>Увеличение ассигнований (соответственно расходов) в связи с выделенитем средств из областного бюджета на поощрение муниципальных служащих, на капитальный ремонт здания Бежицкой районной администрации</t>
  </si>
  <si>
    <t>Увеличение ассигнований (соответственно расходов) за счет перераспределения между разделами и подразделами на обеспечение проведения мероприятий, посвященных памятным и юбилейным датам, протокольных и других мероприятий местного значения, а также увеличение ассигнований на оплату членских взносов некоммерческим организациям и в международные организации,на исполнение исковых требований на основании вступивших в законную силу судебных актов, демонтаж незаконно установленных конструкций и объектов, на развитие территориального общественного самоуправления муниципальных образований, на гранты муниципальным районам (муниципальным округам, городским округам) в целях содействия достижению и (или) поощрения достижения наилучших значений показателей деятельности</t>
  </si>
  <si>
    <t>Уменьшение ассигнований в связив связи с экономией, образовавшейся в результате изменения статуса защитных сооружений с убежища на укрытие, в результате смены поставщика – исполнителя работ по проведению экспертизы сметной стоимости по МКУ "Управление по делам гражданской обороны и защите населения и территории от черезвычайных ситуаций" г.Брянска</t>
  </si>
  <si>
    <t>Увеличение бюджетных ассигнований (сответственно расходов) в связи с выделением средств из областного бюджета и поступлением средств физических лиц на реализацию инициативных проектов, на реализацию программ формирования современной городской среды, на организацию и  обеспечение освещения улиц (+ 14,6 млн.), на мероприятия по благоустройству площади Партизан и  Центрального парка культуры и отдыха им.1000 летия г.Брянска  (+126,9 млн.),  на озеленение  территории (+2,6 млн)</t>
  </si>
  <si>
    <t>Уменьшение ассигнований на обслуживание муниципальных долговых обязательств в связи с сокращением периода использования привлеченных средств (досрочное исполнение обязательств, привлечение новых кредитных ресурсов в оптимальные сроки), с уменьшением процентной ставки за пользование привлеченными средствами</t>
  </si>
  <si>
    <t>Расходы в течении 2022 года на дежурства по охране общественного порядка в соответствии с указаниями по применению бюджетной классификации перераспределены с подраздела 0113 "Другие общегосударственные вопросы" на 0314 "Другие вопросы в области национальной безопасности и правоохранительной деятельностии", оплата проиведена исходя из фактических расходов (увеличено количество выходов на дежурство)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</si>
</sst>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b/>
      <sz val="1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" fontId="6" fillId="0" borderId="8">
      <alignment horizontal="right"/>
    </xf>
    <xf numFmtId="4" fontId="6" fillId="0" borderId="8">
      <alignment horizontal="right"/>
    </xf>
    <xf numFmtId="0" fontId="8" fillId="0" borderId="9">
      <alignment horizontal="left" vertical="top" wrapText="1"/>
    </xf>
  </cellStyleXfs>
  <cellXfs count="51">
    <xf numFmtId="0" fontId="0" fillId="0" borderId="0" xfId="0" applyBorder="1"/>
    <xf numFmtId="0" fontId="5" fillId="0" borderId="0" xfId="0" applyFont="1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4" fontId="0" fillId="0" borderId="0" xfId="0" applyNumberFormat="1" applyFont="1" applyBorder="1"/>
    <xf numFmtId="0" fontId="10" fillId="0" borderId="0" xfId="0" applyFont="1" applyBorder="1"/>
    <xf numFmtId="0" fontId="11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7" fillId="3" borderId="9" xfId="0" applyNumberFormat="1" applyFont="1" applyFill="1" applyBorder="1" applyAlignment="1">
      <alignment horizontal="right" vertical="center" wrapText="1"/>
    </xf>
    <xf numFmtId="0" fontId="0" fillId="0" borderId="0" xfId="0" applyBorder="1"/>
    <xf numFmtId="4" fontId="9" fillId="3" borderId="9" xfId="0" applyNumberFormat="1" applyFont="1" applyFill="1" applyBorder="1" applyAlignment="1">
      <alignment horizontal="right" vertical="center" wrapText="1"/>
    </xf>
    <xf numFmtId="4" fontId="0" fillId="0" borderId="0" xfId="0" applyNumberFormat="1" applyBorder="1" applyAlignment="1">
      <alignment horizontal="left"/>
    </xf>
    <xf numFmtId="4" fontId="0" fillId="0" borderId="0" xfId="0" applyNumberFormat="1" applyBorder="1" applyAlignment="1">
      <alignment horizontal="center" vertical="center"/>
    </xf>
    <xf numFmtId="4" fontId="10" fillId="0" borderId="0" xfId="0" applyNumberFormat="1" applyFont="1" applyBorder="1"/>
    <xf numFmtId="4" fontId="0" fillId="0" borderId="0" xfId="0" applyNumberFormat="1" applyBorder="1"/>
    <xf numFmtId="0" fontId="1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9" xfId="3" quotePrefix="1" applyNumberFormat="1" applyFont="1" applyFill="1" applyProtection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9" xfId="0" applyNumberFormat="1" applyFont="1" applyFill="1" applyBorder="1" applyAlignment="1">
      <alignment horizontal="left" vertical="center" wrapText="1"/>
    </xf>
    <xf numFmtId="0" fontId="12" fillId="3" borderId="9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wrapText="1"/>
    </xf>
    <xf numFmtId="0" fontId="12" fillId="3" borderId="9" xfId="3" quotePrefix="1" applyNumberFormat="1" applyFont="1" applyFill="1" applyProtection="1">
      <alignment horizontal="left" vertical="top" wrapText="1"/>
    </xf>
    <xf numFmtId="0" fontId="11" fillId="3" borderId="9" xfId="3" quotePrefix="1" applyNumberFormat="1" applyFont="1" applyFill="1" applyProtection="1">
      <alignment horizontal="lef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0" fillId="0" borderId="0" xfId="0" applyBorder="1"/>
    <xf numFmtId="0" fontId="3" fillId="0" borderId="0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8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5"/>
  <cols>
    <col min="1" max="1" width="39.140625" style="14" customWidth="1"/>
    <col min="2" max="2" width="6.85546875" style="11" customWidth="1"/>
    <col min="3" max="3" width="7.28515625" style="11" customWidth="1"/>
    <col min="4" max="6" width="19.85546875" style="4" customWidth="1"/>
    <col min="7" max="7" width="13.85546875" style="4" customWidth="1"/>
    <col min="8" max="8" width="17.140625" style="4" customWidth="1"/>
    <col min="9" max="9" width="65.42578125" style="16" customWidth="1"/>
  </cols>
  <sheetData>
    <row r="1" spans="1:9" x14ac:dyDescent="0.25">
      <c r="A1" s="49"/>
      <c r="B1" s="49"/>
      <c r="C1" s="49"/>
      <c r="D1" s="49"/>
      <c r="E1" s="49"/>
      <c r="F1" s="49"/>
    </row>
    <row r="2" spans="1:9" s="2" customFormat="1" ht="45.75" customHeight="1" x14ac:dyDescent="0.25">
      <c r="A2" s="47" t="s">
        <v>70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5.75" x14ac:dyDescent="0.25">
      <c r="A3" s="3"/>
      <c r="B3" s="8"/>
      <c r="C3" s="8"/>
      <c r="D3" s="3"/>
      <c r="E3" s="50"/>
      <c r="F3" s="50"/>
      <c r="G3" s="48" t="s">
        <v>2</v>
      </c>
      <c r="H3" s="48"/>
      <c r="I3" s="48"/>
    </row>
    <row r="4" spans="1:9" s="2" customFormat="1" x14ac:dyDescent="0.25">
      <c r="A4" s="41" t="s">
        <v>0</v>
      </c>
      <c r="B4" s="41" t="s">
        <v>6</v>
      </c>
      <c r="C4" s="41" t="s">
        <v>7</v>
      </c>
      <c r="D4" s="44" t="s">
        <v>71</v>
      </c>
      <c r="E4" s="44" t="s">
        <v>72</v>
      </c>
      <c r="F4" s="44" t="s">
        <v>73</v>
      </c>
      <c r="G4" s="44" t="s">
        <v>68</v>
      </c>
      <c r="H4" s="44" t="s">
        <v>3</v>
      </c>
      <c r="I4" s="44" t="s">
        <v>69</v>
      </c>
    </row>
    <row r="5" spans="1:9" s="2" customFormat="1" x14ac:dyDescent="0.25">
      <c r="A5" s="42"/>
      <c r="B5" s="42"/>
      <c r="C5" s="42"/>
      <c r="D5" s="45"/>
      <c r="E5" s="45"/>
      <c r="F5" s="45"/>
      <c r="G5" s="45"/>
      <c r="H5" s="45"/>
      <c r="I5" s="45"/>
    </row>
    <row r="6" spans="1:9" s="2" customFormat="1" ht="108.75" customHeight="1" x14ac:dyDescent="0.25">
      <c r="A6" s="43"/>
      <c r="B6" s="43"/>
      <c r="C6" s="43"/>
      <c r="D6" s="46"/>
      <c r="E6" s="46"/>
      <c r="F6" s="46"/>
      <c r="G6" s="46"/>
      <c r="H6" s="46"/>
      <c r="I6" s="46"/>
    </row>
    <row r="7" spans="1:9" s="1" customFormat="1" ht="31.5" x14ac:dyDescent="0.25">
      <c r="A7" s="12" t="s">
        <v>8</v>
      </c>
      <c r="B7" s="9" t="s">
        <v>9</v>
      </c>
      <c r="C7" s="9" t="s">
        <v>10</v>
      </c>
      <c r="D7" s="19">
        <f>SUM(D8:D14)</f>
        <v>558493721.22000003</v>
      </c>
      <c r="E7" s="19">
        <f t="shared" ref="E7:F7" si="0">SUM(E8:E14)</f>
        <v>703145889.61000001</v>
      </c>
      <c r="F7" s="19">
        <f t="shared" si="0"/>
        <v>670283902.45000005</v>
      </c>
      <c r="G7" s="6">
        <f>F7/E7*100</f>
        <v>95.326434009558554</v>
      </c>
      <c r="H7" s="6">
        <f>F7/D7*100</f>
        <v>120.01637207054007</v>
      </c>
      <c r="I7" s="37"/>
    </row>
    <row r="8" spans="1:9" ht="63" x14ac:dyDescent="0.25">
      <c r="A8" s="13" t="s">
        <v>11</v>
      </c>
      <c r="B8" s="10" t="s">
        <v>9</v>
      </c>
      <c r="C8" s="10" t="s">
        <v>12</v>
      </c>
      <c r="D8" s="18">
        <v>6650339.7599999998</v>
      </c>
      <c r="E8" s="18">
        <v>7859067.1900000004</v>
      </c>
      <c r="F8" s="18">
        <v>7858028.1900000004</v>
      </c>
      <c r="G8" s="7">
        <f t="shared" ref="G8:G54" si="1">F8/E8*100</f>
        <v>99.986779601511472</v>
      </c>
      <c r="H8" s="7">
        <f t="shared" ref="H8:H54" si="2">F8/D8*100</f>
        <v>118.15980045506728</v>
      </c>
      <c r="I8" s="32" t="s">
        <v>91</v>
      </c>
    </row>
    <row r="9" spans="1:9" ht="78.75" x14ac:dyDescent="0.25">
      <c r="A9" s="13" t="s">
        <v>13</v>
      </c>
      <c r="B9" s="10" t="s">
        <v>9</v>
      </c>
      <c r="C9" s="10" t="s">
        <v>14</v>
      </c>
      <c r="D9" s="18">
        <v>45859804.240000002</v>
      </c>
      <c r="E9" s="18">
        <v>44297579.369999997</v>
      </c>
      <c r="F9" s="18">
        <v>44071648.75</v>
      </c>
      <c r="G9" s="7">
        <f t="shared" si="1"/>
        <v>99.489970731554223</v>
      </c>
      <c r="H9" s="7">
        <f t="shared" si="2"/>
        <v>96.100821798885192</v>
      </c>
      <c r="I9" s="27"/>
    </row>
    <row r="10" spans="1:9" ht="94.5" x14ac:dyDescent="0.25">
      <c r="A10" s="13" t="s">
        <v>15</v>
      </c>
      <c r="B10" s="10" t="s">
        <v>9</v>
      </c>
      <c r="C10" s="10" t="s">
        <v>16</v>
      </c>
      <c r="D10" s="18">
        <v>254652415.63999999</v>
      </c>
      <c r="E10" s="18">
        <v>281034460.06</v>
      </c>
      <c r="F10" s="18">
        <v>273255924.75999999</v>
      </c>
      <c r="G10" s="7">
        <f t="shared" si="1"/>
        <v>97.232177399761113</v>
      </c>
      <c r="H10" s="7">
        <f t="shared" si="2"/>
        <v>107.30545165779995</v>
      </c>
      <c r="I10" s="28" t="s">
        <v>92</v>
      </c>
    </row>
    <row r="11" spans="1:9" ht="49.5" customHeight="1" x14ac:dyDescent="0.25">
      <c r="A11" s="13" t="s">
        <v>17</v>
      </c>
      <c r="B11" s="10" t="s">
        <v>9</v>
      </c>
      <c r="C11" s="10" t="s">
        <v>18</v>
      </c>
      <c r="D11" s="18">
        <v>979559</v>
      </c>
      <c r="E11" s="18">
        <v>979559</v>
      </c>
      <c r="F11" s="18">
        <v>478134</v>
      </c>
      <c r="G11" s="7">
        <f t="shared" si="1"/>
        <v>48.811148690380058</v>
      </c>
      <c r="H11" s="7">
        <f t="shared" si="2"/>
        <v>48.811148690380058</v>
      </c>
      <c r="I11" s="32" t="s">
        <v>4</v>
      </c>
    </row>
    <row r="12" spans="1:9" ht="78.75" x14ac:dyDescent="0.25">
      <c r="A12" s="13" t="s">
        <v>19</v>
      </c>
      <c r="B12" s="10" t="s">
        <v>9</v>
      </c>
      <c r="C12" s="10" t="s">
        <v>20</v>
      </c>
      <c r="D12" s="18">
        <v>56277746</v>
      </c>
      <c r="E12" s="18">
        <v>56386476.920000002</v>
      </c>
      <c r="F12" s="18">
        <v>56306445.32</v>
      </c>
      <c r="G12" s="7">
        <f t="shared" si="1"/>
        <v>99.858065968346367</v>
      </c>
      <c r="H12" s="7">
        <f t="shared" si="2"/>
        <v>100.05099585900258</v>
      </c>
      <c r="I12" s="27"/>
    </row>
    <row r="13" spans="1:9" ht="94.5" x14ac:dyDescent="0.25">
      <c r="A13" s="13" t="s">
        <v>21</v>
      </c>
      <c r="B13" s="10" t="s">
        <v>9</v>
      </c>
      <c r="C13" s="10" t="s">
        <v>22</v>
      </c>
      <c r="D13" s="18">
        <v>9819403.3000000007</v>
      </c>
      <c r="E13" s="18">
        <v>11808984.130000001</v>
      </c>
      <c r="F13" s="18">
        <v>0</v>
      </c>
      <c r="G13" s="7">
        <f t="shared" si="1"/>
        <v>0</v>
      </c>
      <c r="H13" s="7">
        <f t="shared" si="2"/>
        <v>0</v>
      </c>
      <c r="I13" s="28" t="s">
        <v>5</v>
      </c>
    </row>
    <row r="14" spans="1:9" ht="236.25" x14ac:dyDescent="0.25">
      <c r="A14" s="13" t="s">
        <v>23</v>
      </c>
      <c r="B14" s="10" t="s">
        <v>9</v>
      </c>
      <c r="C14" s="10" t="s">
        <v>24</v>
      </c>
      <c r="D14" s="18">
        <v>184254453.28</v>
      </c>
      <c r="E14" s="18">
        <v>300779762.94</v>
      </c>
      <c r="F14" s="18">
        <v>288313721.43000001</v>
      </c>
      <c r="G14" s="7">
        <f t="shared" si="1"/>
        <v>95.855425448790342</v>
      </c>
      <c r="H14" s="7">
        <f t="shared" si="2"/>
        <v>156.47584972715293</v>
      </c>
      <c r="I14" s="30" t="s">
        <v>93</v>
      </c>
    </row>
    <row r="15" spans="1:9" s="1" customFormat="1" ht="15.75" x14ac:dyDescent="0.25">
      <c r="A15" s="12" t="s">
        <v>25</v>
      </c>
      <c r="B15" s="9" t="s">
        <v>12</v>
      </c>
      <c r="C15" s="9" t="s">
        <v>10</v>
      </c>
      <c r="D15" s="19">
        <f>D16</f>
        <v>3152537.44</v>
      </c>
      <c r="E15" s="19">
        <f t="shared" ref="E15:F15" si="3">E16</f>
        <v>3078186.06</v>
      </c>
      <c r="F15" s="19">
        <f t="shared" si="3"/>
        <v>3078186.06</v>
      </c>
      <c r="G15" s="6">
        <f t="shared" si="1"/>
        <v>100</v>
      </c>
      <c r="H15" s="6">
        <f t="shared" si="2"/>
        <v>97.641538556953662</v>
      </c>
      <c r="I15" s="33"/>
    </row>
    <row r="16" spans="1:9" ht="31.5" x14ac:dyDescent="0.25">
      <c r="A16" s="13" t="s">
        <v>26</v>
      </c>
      <c r="B16" s="10" t="s">
        <v>12</v>
      </c>
      <c r="C16" s="10" t="s">
        <v>16</v>
      </c>
      <c r="D16" s="18">
        <v>3152537.44</v>
      </c>
      <c r="E16" s="18">
        <v>3078186.06</v>
      </c>
      <c r="F16" s="18">
        <v>3078186.06</v>
      </c>
      <c r="G16" s="7">
        <f t="shared" si="1"/>
        <v>100</v>
      </c>
      <c r="H16" s="7">
        <f t="shared" si="2"/>
        <v>97.641538556953662</v>
      </c>
      <c r="I16" s="31"/>
    </row>
    <row r="17" spans="1:9" s="1" customFormat="1" ht="63" x14ac:dyDescent="0.25">
      <c r="A17" s="12" t="s">
        <v>27</v>
      </c>
      <c r="B17" s="9" t="s">
        <v>14</v>
      </c>
      <c r="C17" s="9" t="s">
        <v>10</v>
      </c>
      <c r="D17" s="22">
        <f>SUM(D18:D20)</f>
        <v>52842914.100000001</v>
      </c>
      <c r="E17" s="22">
        <f t="shared" ref="E17:F17" si="4">SUM(E18:E20)</f>
        <v>64229977.480000004</v>
      </c>
      <c r="F17" s="22">
        <f t="shared" si="4"/>
        <v>56663730.260000005</v>
      </c>
      <c r="G17" s="6">
        <f t="shared" si="1"/>
        <v>88.220068701789629</v>
      </c>
      <c r="H17" s="6">
        <f t="shared" si="2"/>
        <v>107.2305175160656</v>
      </c>
      <c r="I17" s="34"/>
    </row>
    <row r="18" spans="1:9" ht="110.25" x14ac:dyDescent="0.25">
      <c r="A18" s="13" t="s">
        <v>28</v>
      </c>
      <c r="B18" s="10" t="s">
        <v>14</v>
      </c>
      <c r="C18" s="10" t="s">
        <v>29</v>
      </c>
      <c r="D18" s="20">
        <v>3332491.92</v>
      </c>
      <c r="E18" s="18">
        <v>2817262.53</v>
      </c>
      <c r="F18" s="18">
        <v>2816002.49</v>
      </c>
      <c r="G18" s="7">
        <f t="shared" si="1"/>
        <v>99.955274313750252</v>
      </c>
      <c r="H18" s="7">
        <f t="shared" si="2"/>
        <v>84.50140488262609</v>
      </c>
      <c r="I18" s="28" t="s">
        <v>94</v>
      </c>
    </row>
    <row r="19" spans="1:9" ht="63" x14ac:dyDescent="0.25">
      <c r="A19" s="13" t="s">
        <v>30</v>
      </c>
      <c r="B19" s="10" t="s">
        <v>14</v>
      </c>
      <c r="C19" s="10" t="s">
        <v>31</v>
      </c>
      <c r="D19" s="18">
        <v>49510422.18</v>
      </c>
      <c r="E19" s="18">
        <v>52394714.950000003</v>
      </c>
      <c r="F19" s="18">
        <v>51829727.770000003</v>
      </c>
      <c r="G19" s="7">
        <f t="shared" si="1"/>
        <v>98.921671430908319</v>
      </c>
      <c r="H19" s="7">
        <f t="shared" si="2"/>
        <v>104.68447952547837</v>
      </c>
      <c r="I19" s="17"/>
    </row>
    <row r="20" spans="1:9" s="21" customFormat="1" ht="126" x14ac:dyDescent="0.25">
      <c r="A20" s="13" t="s">
        <v>74</v>
      </c>
      <c r="B20" s="10" t="s">
        <v>14</v>
      </c>
      <c r="C20" s="10" t="s">
        <v>75</v>
      </c>
      <c r="D20" s="18">
        <v>0</v>
      </c>
      <c r="E20" s="18">
        <v>9018000</v>
      </c>
      <c r="F20" s="18">
        <v>2018000</v>
      </c>
      <c r="G20" s="7">
        <f t="shared" ref="G20" si="5">F20/E20*100</f>
        <v>22.37746728764693</v>
      </c>
      <c r="H20" s="7">
        <v>0</v>
      </c>
      <c r="I20" s="31" t="s">
        <v>97</v>
      </c>
    </row>
    <row r="21" spans="1:9" s="1" customFormat="1" ht="31.5" x14ac:dyDescent="0.25">
      <c r="A21" s="12" t="s">
        <v>32</v>
      </c>
      <c r="B21" s="9" t="s">
        <v>16</v>
      </c>
      <c r="C21" s="9" t="s">
        <v>10</v>
      </c>
      <c r="D21" s="19">
        <f>SUM(D22:D26)</f>
        <v>4773009493.9499998</v>
      </c>
      <c r="E21" s="19">
        <f t="shared" ref="E21:F21" si="6">SUM(E22:E26)</f>
        <v>5550701051.3600006</v>
      </c>
      <c r="F21" s="19">
        <f t="shared" si="6"/>
        <v>5316668505</v>
      </c>
      <c r="G21" s="6">
        <f t="shared" si="1"/>
        <v>95.783729943397702</v>
      </c>
      <c r="H21" s="6">
        <f t="shared" si="2"/>
        <v>111.39027717709575</v>
      </c>
      <c r="I21" s="34"/>
    </row>
    <row r="22" spans="1:9" ht="158.25" customHeight="1" x14ac:dyDescent="0.25">
      <c r="A22" s="13" t="s">
        <v>33</v>
      </c>
      <c r="B22" s="10" t="s">
        <v>16</v>
      </c>
      <c r="C22" s="10" t="s">
        <v>18</v>
      </c>
      <c r="D22" s="18">
        <v>15383348</v>
      </c>
      <c r="E22" s="18">
        <v>51520654.240000002</v>
      </c>
      <c r="F22" s="18">
        <v>20337908.920000002</v>
      </c>
      <c r="G22" s="7">
        <f t="shared" si="1"/>
        <v>39.475253604621152</v>
      </c>
      <c r="H22" s="7">
        <f t="shared" si="2"/>
        <v>132.20729921730953</v>
      </c>
      <c r="I22" s="28" t="s">
        <v>78</v>
      </c>
    </row>
    <row r="23" spans="1:9" ht="47.25" x14ac:dyDescent="0.25">
      <c r="A23" s="13" t="s">
        <v>34</v>
      </c>
      <c r="B23" s="10" t="s">
        <v>16</v>
      </c>
      <c r="C23" s="10" t="s">
        <v>20</v>
      </c>
      <c r="D23" s="18">
        <v>6026955.4400000004</v>
      </c>
      <c r="E23" s="18">
        <v>636313.96</v>
      </c>
      <c r="F23" s="18">
        <v>636313.59999999998</v>
      </c>
      <c r="G23" s="7">
        <f t="shared" si="1"/>
        <v>99.999943424154964</v>
      </c>
      <c r="H23" s="7">
        <f t="shared" si="2"/>
        <v>10.557794998398062</v>
      </c>
      <c r="I23" s="30" t="s">
        <v>77</v>
      </c>
    </row>
    <row r="24" spans="1:9" ht="45" customHeight="1" x14ac:dyDescent="0.25">
      <c r="A24" s="13" t="s">
        <v>35</v>
      </c>
      <c r="B24" s="10" t="s">
        <v>16</v>
      </c>
      <c r="C24" s="10" t="s">
        <v>36</v>
      </c>
      <c r="D24" s="18">
        <v>2057849595.53</v>
      </c>
      <c r="E24" s="18">
        <v>1969261021.73</v>
      </c>
      <c r="F24" s="18">
        <v>1958717532.5599999</v>
      </c>
      <c r="G24" s="7">
        <f t="shared" si="1"/>
        <v>99.464596665771737</v>
      </c>
      <c r="H24" s="7">
        <f t="shared" si="2"/>
        <v>95.18273525988819</v>
      </c>
      <c r="I24" s="31"/>
    </row>
    <row r="25" spans="1:9" ht="400.5" customHeight="1" x14ac:dyDescent="0.25">
      <c r="A25" s="13" t="s">
        <v>37</v>
      </c>
      <c r="B25" s="10" t="s">
        <v>16</v>
      </c>
      <c r="C25" s="10" t="s">
        <v>29</v>
      </c>
      <c r="D25" s="18">
        <v>2633473363.1999998</v>
      </c>
      <c r="E25" s="18">
        <v>3471444046.25</v>
      </c>
      <c r="F25" s="18">
        <v>3279582008.6599998</v>
      </c>
      <c r="G25" s="7">
        <f t="shared" si="1"/>
        <v>94.473134665752212</v>
      </c>
      <c r="H25" s="7">
        <f t="shared" si="2"/>
        <v>124.53446670426531</v>
      </c>
      <c r="I25" s="29" t="s">
        <v>76</v>
      </c>
    </row>
    <row r="26" spans="1:9" ht="31.5" x14ac:dyDescent="0.25">
      <c r="A26" s="13" t="s">
        <v>38</v>
      </c>
      <c r="B26" s="10" t="s">
        <v>16</v>
      </c>
      <c r="C26" s="10" t="s">
        <v>39</v>
      </c>
      <c r="D26" s="18">
        <v>60276231.780000001</v>
      </c>
      <c r="E26" s="18">
        <v>57839015.18</v>
      </c>
      <c r="F26" s="18">
        <v>57394741.259999998</v>
      </c>
      <c r="G26" s="7">
        <f t="shared" si="1"/>
        <v>99.231878484415091</v>
      </c>
      <c r="H26" s="7">
        <f t="shared" si="2"/>
        <v>95.21952445448639</v>
      </c>
      <c r="I26" s="27"/>
    </row>
    <row r="27" spans="1:9" s="1" customFormat="1" ht="31.5" x14ac:dyDescent="0.25">
      <c r="A27" s="12" t="s">
        <v>40</v>
      </c>
      <c r="B27" s="9" t="s">
        <v>18</v>
      </c>
      <c r="C27" s="9" t="s">
        <v>10</v>
      </c>
      <c r="D27" s="19">
        <f>SUM(D28:D31)</f>
        <v>958279137.4000001</v>
      </c>
      <c r="E27" s="19">
        <f t="shared" ref="E27:F27" si="7">SUM(E28:E31)</f>
        <v>2045227697.71</v>
      </c>
      <c r="F27" s="19">
        <f t="shared" si="7"/>
        <v>1115176656.6700001</v>
      </c>
      <c r="G27" s="6">
        <f t="shared" si="1"/>
        <v>54.525794752273335</v>
      </c>
      <c r="H27" s="6">
        <f t="shared" si="2"/>
        <v>116.37284097571965</v>
      </c>
      <c r="I27" s="33"/>
    </row>
    <row r="28" spans="1:9" ht="126" x14ac:dyDescent="0.25">
      <c r="A28" s="13" t="s">
        <v>41</v>
      </c>
      <c r="B28" s="10" t="s">
        <v>18</v>
      </c>
      <c r="C28" s="10" t="s">
        <v>9</v>
      </c>
      <c r="D28" s="18">
        <v>110857844.3</v>
      </c>
      <c r="E28" s="18">
        <v>794233143.72000003</v>
      </c>
      <c r="F28" s="18">
        <v>184980702.68000001</v>
      </c>
      <c r="G28" s="7">
        <f t="shared" si="1"/>
        <v>23.290478890567847</v>
      </c>
      <c r="H28" s="7">
        <f t="shared" si="2"/>
        <v>166.86298010577499</v>
      </c>
      <c r="I28" s="28" t="s">
        <v>79</v>
      </c>
    </row>
    <row r="29" spans="1:9" ht="141.75" x14ac:dyDescent="0.25">
      <c r="A29" s="13" t="s">
        <v>42</v>
      </c>
      <c r="B29" s="10" t="s">
        <v>18</v>
      </c>
      <c r="C29" s="10" t="s">
        <v>12</v>
      </c>
      <c r="D29" s="18">
        <v>404922794.20999998</v>
      </c>
      <c r="E29" s="18">
        <v>640054686.5</v>
      </c>
      <c r="F29" s="18">
        <v>335778585.43000001</v>
      </c>
      <c r="G29" s="7">
        <f t="shared" si="1"/>
        <v>52.460921310666784</v>
      </c>
      <c r="H29" s="7">
        <f t="shared" si="2"/>
        <v>82.924100651113122</v>
      </c>
      <c r="I29" s="32" t="s">
        <v>80</v>
      </c>
    </row>
    <row r="30" spans="1:9" ht="141.75" x14ac:dyDescent="0.25">
      <c r="A30" s="13" t="s">
        <v>43</v>
      </c>
      <c r="B30" s="10" t="s">
        <v>18</v>
      </c>
      <c r="C30" s="10" t="s">
        <v>14</v>
      </c>
      <c r="D30" s="18">
        <v>323144288.68000001</v>
      </c>
      <c r="E30" s="18">
        <v>480198826.26999998</v>
      </c>
      <c r="F30" s="18">
        <v>473749817.22000003</v>
      </c>
      <c r="G30" s="7">
        <f t="shared" si="1"/>
        <v>98.657012741973276</v>
      </c>
      <c r="H30" s="7">
        <f t="shared" si="2"/>
        <v>146.60627893353862</v>
      </c>
      <c r="I30" s="32" t="s">
        <v>95</v>
      </c>
    </row>
    <row r="31" spans="1:9" ht="31.5" x14ac:dyDescent="0.25">
      <c r="A31" s="13" t="s">
        <v>44</v>
      </c>
      <c r="B31" s="10" t="s">
        <v>18</v>
      </c>
      <c r="C31" s="10" t="s">
        <v>18</v>
      </c>
      <c r="D31" s="18">
        <v>119354210.20999999</v>
      </c>
      <c r="E31" s="18">
        <v>130741041.22</v>
      </c>
      <c r="F31" s="18">
        <v>120667551.34</v>
      </c>
      <c r="G31" s="7">
        <f t="shared" si="1"/>
        <v>92.295082105817727</v>
      </c>
      <c r="H31" s="7">
        <f t="shared" si="2"/>
        <v>101.10037268705412</v>
      </c>
      <c r="I31" s="32"/>
    </row>
    <row r="32" spans="1:9" s="1" customFormat="1" ht="15.75" x14ac:dyDescent="0.25">
      <c r="A32" s="12" t="s">
        <v>45</v>
      </c>
      <c r="B32" s="9" t="s">
        <v>46</v>
      </c>
      <c r="C32" s="9" t="s">
        <v>10</v>
      </c>
      <c r="D32" s="19">
        <f>SUM(D33:D38)</f>
        <v>6622951698.5999994</v>
      </c>
      <c r="E32" s="19">
        <f t="shared" ref="E32:F32" si="8">SUM(E33:E38)</f>
        <v>8483631231.4899998</v>
      </c>
      <c r="F32" s="19">
        <f t="shared" si="8"/>
        <v>8340279784.8000002</v>
      </c>
      <c r="G32" s="6">
        <f t="shared" si="1"/>
        <v>98.310258393152452</v>
      </c>
      <c r="H32" s="6">
        <f t="shared" si="2"/>
        <v>125.92995033563388</v>
      </c>
      <c r="I32" s="35"/>
    </row>
    <row r="33" spans="1:9" ht="195.75" customHeight="1" x14ac:dyDescent="0.25">
      <c r="A33" s="13" t="s">
        <v>47</v>
      </c>
      <c r="B33" s="10" t="s">
        <v>46</v>
      </c>
      <c r="C33" s="10" t="s">
        <v>9</v>
      </c>
      <c r="D33" s="18">
        <v>2348520454.1399999</v>
      </c>
      <c r="E33" s="18">
        <v>3029114712.0700002</v>
      </c>
      <c r="F33" s="18">
        <v>3029114712.0700002</v>
      </c>
      <c r="G33" s="7">
        <f t="shared" si="1"/>
        <v>100</v>
      </c>
      <c r="H33" s="7">
        <f t="shared" si="2"/>
        <v>128.97970323103812</v>
      </c>
      <c r="I33" s="28" t="s">
        <v>81</v>
      </c>
    </row>
    <row r="34" spans="1:9" s="5" customFormat="1" ht="204.75" x14ac:dyDescent="0.25">
      <c r="A34" s="13" t="s">
        <v>48</v>
      </c>
      <c r="B34" s="10" t="s">
        <v>46</v>
      </c>
      <c r="C34" s="10" t="s">
        <v>12</v>
      </c>
      <c r="D34" s="18">
        <v>3534445953.0100002</v>
      </c>
      <c r="E34" s="18">
        <v>4706497372.5900002</v>
      </c>
      <c r="F34" s="18">
        <v>4566323027.4700003</v>
      </c>
      <c r="G34" s="7">
        <f t="shared" si="1"/>
        <v>97.021684407254611</v>
      </c>
      <c r="H34" s="7">
        <f t="shared" si="2"/>
        <v>129.19487490199799</v>
      </c>
      <c r="I34" s="28" t="s">
        <v>82</v>
      </c>
    </row>
    <row r="35" spans="1:9" ht="31.5" x14ac:dyDescent="0.25">
      <c r="A35" s="13" t="s">
        <v>49</v>
      </c>
      <c r="B35" s="10" t="s">
        <v>46</v>
      </c>
      <c r="C35" s="10" t="s">
        <v>14</v>
      </c>
      <c r="D35" s="18">
        <v>494339761.19</v>
      </c>
      <c r="E35" s="18">
        <v>494183870.77999997</v>
      </c>
      <c r="F35" s="18">
        <v>492438896.77999997</v>
      </c>
      <c r="G35" s="7">
        <f t="shared" si="1"/>
        <v>99.646897824235779</v>
      </c>
      <c r="H35" s="7">
        <f t="shared" si="2"/>
        <v>99.615474101167962</v>
      </c>
      <c r="I35" s="30"/>
    </row>
    <row r="36" spans="1:9" ht="47.25" x14ac:dyDescent="0.25">
      <c r="A36" s="13" t="s">
        <v>50</v>
      </c>
      <c r="B36" s="10" t="s">
        <v>46</v>
      </c>
      <c r="C36" s="10" t="s">
        <v>18</v>
      </c>
      <c r="D36" s="18">
        <v>287826.68</v>
      </c>
      <c r="E36" s="18">
        <v>0</v>
      </c>
      <c r="F36" s="18">
        <v>0</v>
      </c>
      <c r="G36" s="7">
        <v>0</v>
      </c>
      <c r="H36" s="7">
        <f t="shared" si="2"/>
        <v>0</v>
      </c>
      <c r="I36" s="31" t="s">
        <v>83</v>
      </c>
    </row>
    <row r="37" spans="1:9" ht="31.5" x14ac:dyDescent="0.25">
      <c r="A37" s="13" t="s">
        <v>51</v>
      </c>
      <c r="B37" s="10" t="s">
        <v>46</v>
      </c>
      <c r="C37" s="10" t="s">
        <v>46</v>
      </c>
      <c r="D37" s="18">
        <v>34155514.259999998</v>
      </c>
      <c r="E37" s="18">
        <v>38902117.350000001</v>
      </c>
      <c r="F37" s="18">
        <v>38023359.829999998</v>
      </c>
      <c r="G37" s="7">
        <f t="shared" si="1"/>
        <v>97.741106192000103</v>
      </c>
      <c r="H37" s="7">
        <f t="shared" si="2"/>
        <v>111.32421997969941</v>
      </c>
      <c r="I37" s="32" t="s">
        <v>84</v>
      </c>
    </row>
    <row r="38" spans="1:9" ht="31.5" x14ac:dyDescent="0.25">
      <c r="A38" s="13" t="s">
        <v>52</v>
      </c>
      <c r="B38" s="10" t="s">
        <v>46</v>
      </c>
      <c r="C38" s="10" t="s">
        <v>29</v>
      </c>
      <c r="D38" s="18">
        <v>211202189.31999999</v>
      </c>
      <c r="E38" s="18">
        <v>214933158.69999999</v>
      </c>
      <c r="F38" s="18">
        <v>214379788.65000001</v>
      </c>
      <c r="G38" s="7">
        <f t="shared" si="1"/>
        <v>99.742538539261702</v>
      </c>
      <c r="H38" s="7">
        <f t="shared" si="2"/>
        <v>101.50452954120921</v>
      </c>
      <c r="I38" s="36"/>
    </row>
    <row r="39" spans="1:9" s="1" customFormat="1" ht="31.5" x14ac:dyDescent="0.25">
      <c r="A39" s="12" t="s">
        <v>53</v>
      </c>
      <c r="B39" s="9" t="s">
        <v>36</v>
      </c>
      <c r="C39" s="9" t="s">
        <v>10</v>
      </c>
      <c r="D39" s="19">
        <f>SUM(D40:D41)</f>
        <v>455546802.56</v>
      </c>
      <c r="E39" s="19">
        <f t="shared" ref="E39:F39" si="9">SUM(E40:E41)</f>
        <v>500307868.91000003</v>
      </c>
      <c r="F39" s="19">
        <f t="shared" si="9"/>
        <v>500294883.36000001</v>
      </c>
      <c r="G39" s="6">
        <f t="shared" si="1"/>
        <v>99.9974044881548</v>
      </c>
      <c r="H39" s="6">
        <f t="shared" si="2"/>
        <v>109.82293818078249</v>
      </c>
      <c r="I39" s="34"/>
    </row>
    <row r="40" spans="1:9" ht="78.75" x14ac:dyDescent="0.25">
      <c r="A40" s="13" t="s">
        <v>54</v>
      </c>
      <c r="B40" s="10" t="s">
        <v>36</v>
      </c>
      <c r="C40" s="10" t="s">
        <v>9</v>
      </c>
      <c r="D40" s="18">
        <v>389787132.11000001</v>
      </c>
      <c r="E40" s="18">
        <v>434485129.61000001</v>
      </c>
      <c r="F40" s="18">
        <v>434483329.47000003</v>
      </c>
      <c r="G40" s="7">
        <f t="shared" si="1"/>
        <v>99.99958568432443</v>
      </c>
      <c r="H40" s="7">
        <f t="shared" si="2"/>
        <v>111.46682219037093</v>
      </c>
      <c r="I40" s="30" t="s">
        <v>85</v>
      </c>
    </row>
    <row r="41" spans="1:9" ht="31.5" x14ac:dyDescent="0.25">
      <c r="A41" s="13" t="s">
        <v>55</v>
      </c>
      <c r="B41" s="10" t="s">
        <v>36</v>
      </c>
      <c r="C41" s="10" t="s">
        <v>16</v>
      </c>
      <c r="D41" s="18">
        <v>65759670.450000003</v>
      </c>
      <c r="E41" s="18">
        <v>65822739.299999997</v>
      </c>
      <c r="F41" s="18">
        <v>65811553.890000001</v>
      </c>
      <c r="G41" s="7">
        <f t="shared" si="1"/>
        <v>99.983006769212352</v>
      </c>
      <c r="H41" s="7">
        <f t="shared" si="2"/>
        <v>100.07889857057518</v>
      </c>
      <c r="I41" s="30"/>
    </row>
    <row r="42" spans="1:9" s="1" customFormat="1" ht="15.75" x14ac:dyDescent="0.25">
      <c r="A42" s="12" t="s">
        <v>56</v>
      </c>
      <c r="B42" s="9" t="s">
        <v>31</v>
      </c>
      <c r="C42" s="9" t="s">
        <v>10</v>
      </c>
      <c r="D42" s="19">
        <f>SUM(D43:D46)</f>
        <v>333387205.61000001</v>
      </c>
      <c r="E42" s="19">
        <f t="shared" ref="E42:F42" si="10">SUM(E43:E46)</f>
        <v>390671562.53000003</v>
      </c>
      <c r="F42" s="19">
        <f t="shared" si="10"/>
        <v>383378552.75</v>
      </c>
      <c r="G42" s="6">
        <f t="shared" si="1"/>
        <v>98.133212017590864</v>
      </c>
      <c r="H42" s="6">
        <f t="shared" si="2"/>
        <v>114.99498070075322</v>
      </c>
      <c r="I42" s="37"/>
    </row>
    <row r="43" spans="1:9" ht="15.75" x14ac:dyDescent="0.25">
      <c r="A43" s="13" t="s">
        <v>57</v>
      </c>
      <c r="B43" s="10" t="s">
        <v>31</v>
      </c>
      <c r="C43" s="10" t="s">
        <v>9</v>
      </c>
      <c r="D43" s="18">
        <v>72588720.950000003</v>
      </c>
      <c r="E43" s="18">
        <v>79692736.420000002</v>
      </c>
      <c r="F43" s="18">
        <v>79685527.159999996</v>
      </c>
      <c r="G43" s="7">
        <f t="shared" si="1"/>
        <v>99.990953679941413</v>
      </c>
      <c r="H43" s="7">
        <f t="shared" si="2"/>
        <v>109.77673406711266</v>
      </c>
      <c r="I43" s="28" t="s">
        <v>86</v>
      </c>
    </row>
    <row r="44" spans="1:9" ht="63" x14ac:dyDescent="0.25">
      <c r="A44" s="13" t="s">
        <v>58</v>
      </c>
      <c r="B44" s="10" t="s">
        <v>31</v>
      </c>
      <c r="C44" s="10" t="s">
        <v>14</v>
      </c>
      <c r="D44" s="18">
        <v>23858131.559999999</v>
      </c>
      <c r="E44" s="18">
        <v>40394530.700000003</v>
      </c>
      <c r="F44" s="18">
        <v>40316106.700000003</v>
      </c>
      <c r="G44" s="7">
        <f t="shared" si="1"/>
        <v>99.805854905005745</v>
      </c>
      <c r="H44" s="7">
        <f t="shared" si="2"/>
        <v>168.9826657155042</v>
      </c>
      <c r="I44" s="28" t="s">
        <v>87</v>
      </c>
    </row>
    <row r="45" spans="1:9" ht="108" customHeight="1" x14ac:dyDescent="0.25">
      <c r="A45" s="13" t="s">
        <v>59</v>
      </c>
      <c r="B45" s="10" t="s">
        <v>31</v>
      </c>
      <c r="C45" s="10" t="s">
        <v>16</v>
      </c>
      <c r="D45" s="18">
        <v>236160353.10000002</v>
      </c>
      <c r="E45" s="18">
        <v>269804735.41000003</v>
      </c>
      <c r="F45" s="18">
        <v>262601858.88999999</v>
      </c>
      <c r="G45" s="7">
        <f t="shared" si="1"/>
        <v>97.330337249620754</v>
      </c>
      <c r="H45" s="7">
        <f t="shared" si="2"/>
        <v>111.19642033174108</v>
      </c>
      <c r="I45" s="32" t="s">
        <v>88</v>
      </c>
    </row>
    <row r="46" spans="1:9" ht="31.5" x14ac:dyDescent="0.25">
      <c r="A46" s="13" t="s">
        <v>60</v>
      </c>
      <c r="B46" s="10" t="s">
        <v>31</v>
      </c>
      <c r="C46" s="10" t="s">
        <v>20</v>
      </c>
      <c r="D46" s="18">
        <v>780000</v>
      </c>
      <c r="E46" s="18">
        <v>779560</v>
      </c>
      <c r="F46" s="18">
        <v>775060</v>
      </c>
      <c r="G46" s="7">
        <f t="shared" si="1"/>
        <v>99.422751295602652</v>
      </c>
      <c r="H46" s="7">
        <f t="shared" si="2"/>
        <v>99.366666666666674</v>
      </c>
      <c r="I46" s="32"/>
    </row>
    <row r="47" spans="1:9" s="1" customFormat="1" ht="31.5" x14ac:dyDescent="0.25">
      <c r="A47" s="12" t="s">
        <v>61</v>
      </c>
      <c r="B47" s="9" t="s">
        <v>22</v>
      </c>
      <c r="C47" s="9" t="s">
        <v>10</v>
      </c>
      <c r="D47" s="19">
        <f>SUM(D48:D51)</f>
        <v>485961555.62</v>
      </c>
      <c r="E47" s="19">
        <f t="shared" ref="E47:F47" si="11">SUM(E48:E51)</f>
        <v>456230917.40999997</v>
      </c>
      <c r="F47" s="19">
        <f t="shared" si="11"/>
        <v>433824924.76999998</v>
      </c>
      <c r="G47" s="6">
        <f t="shared" si="1"/>
        <v>95.088892097186729</v>
      </c>
      <c r="H47" s="6">
        <f t="shared" si="2"/>
        <v>89.271449511374826</v>
      </c>
      <c r="I47" s="33"/>
    </row>
    <row r="48" spans="1:9" ht="63" x14ac:dyDescent="0.25">
      <c r="A48" s="13" t="s">
        <v>62</v>
      </c>
      <c r="B48" s="10" t="s">
        <v>22</v>
      </c>
      <c r="C48" s="10" t="s">
        <v>9</v>
      </c>
      <c r="D48" s="18">
        <v>341739463.16000003</v>
      </c>
      <c r="E48" s="18">
        <v>388865360.44</v>
      </c>
      <c r="F48" s="18">
        <v>374118045.37</v>
      </c>
      <c r="G48" s="7">
        <f t="shared" si="1"/>
        <v>96.207603821200877</v>
      </c>
      <c r="H48" s="7">
        <f t="shared" si="2"/>
        <v>109.47463951356433</v>
      </c>
      <c r="I48" s="30" t="s">
        <v>89</v>
      </c>
    </row>
    <row r="49" spans="1:9" ht="66.75" customHeight="1" x14ac:dyDescent="0.25">
      <c r="A49" s="13" t="s">
        <v>63</v>
      </c>
      <c r="B49" s="10" t="s">
        <v>22</v>
      </c>
      <c r="C49" s="10" t="s">
        <v>12</v>
      </c>
      <c r="D49" s="18">
        <v>129443466.26000001</v>
      </c>
      <c r="E49" s="18">
        <v>52398263.689999998</v>
      </c>
      <c r="F49" s="18">
        <v>44756040.75</v>
      </c>
      <c r="G49" s="7">
        <f t="shared" si="1"/>
        <v>85.415121796376454</v>
      </c>
      <c r="H49" s="7">
        <f t="shared" si="2"/>
        <v>34.575743406085145</v>
      </c>
      <c r="I49" s="30" t="s">
        <v>90</v>
      </c>
    </row>
    <row r="50" spans="1:9" ht="45" customHeight="1" x14ac:dyDescent="0.25">
      <c r="A50" s="13" t="s">
        <v>64</v>
      </c>
      <c r="B50" s="10" t="s">
        <v>22</v>
      </c>
      <c r="C50" s="10" t="s">
        <v>14</v>
      </c>
      <c r="D50" s="18">
        <v>6755109</v>
      </c>
      <c r="E50" s="18">
        <v>6753291</v>
      </c>
      <c r="F50" s="18">
        <v>6753291</v>
      </c>
      <c r="G50" s="7">
        <f t="shared" si="1"/>
        <v>100</v>
      </c>
      <c r="H50" s="7">
        <f t="shared" si="2"/>
        <v>99.973087036789494</v>
      </c>
      <c r="I50" s="30"/>
    </row>
    <row r="51" spans="1:9" ht="31.5" x14ac:dyDescent="0.25">
      <c r="A51" s="13" t="s">
        <v>65</v>
      </c>
      <c r="B51" s="10" t="s">
        <v>22</v>
      </c>
      <c r="C51" s="10" t="s">
        <v>18</v>
      </c>
      <c r="D51" s="18">
        <v>8023517.2000000002</v>
      </c>
      <c r="E51" s="18">
        <v>8214002.2800000003</v>
      </c>
      <c r="F51" s="18">
        <v>8197547.6500000004</v>
      </c>
      <c r="G51" s="7">
        <f t="shared" si="1"/>
        <v>99.799675853023999</v>
      </c>
      <c r="H51" s="7">
        <f t="shared" si="2"/>
        <v>102.16900451088958</v>
      </c>
      <c r="I51" s="27"/>
    </row>
    <row r="52" spans="1:9" s="1" customFormat="1" ht="47.25" x14ac:dyDescent="0.25">
      <c r="A52" s="12" t="s">
        <v>66</v>
      </c>
      <c r="B52" s="9" t="s">
        <v>24</v>
      </c>
      <c r="C52" s="9" t="s">
        <v>10</v>
      </c>
      <c r="D52" s="19">
        <f>D53</f>
        <v>195085548.28999999</v>
      </c>
      <c r="E52" s="19">
        <f t="shared" ref="E52:F52" si="12">E53</f>
        <v>117659271.87</v>
      </c>
      <c r="F52" s="19">
        <f t="shared" si="12"/>
        <v>117659271.84999999</v>
      </c>
      <c r="G52" s="6">
        <f t="shared" si="1"/>
        <v>99.999999983001757</v>
      </c>
      <c r="H52" s="6">
        <f t="shared" si="2"/>
        <v>60.311628862993103</v>
      </c>
      <c r="I52" s="34"/>
    </row>
    <row r="53" spans="1:9" ht="94.5" x14ac:dyDescent="0.25">
      <c r="A53" s="13" t="s">
        <v>67</v>
      </c>
      <c r="B53" s="10" t="s">
        <v>24</v>
      </c>
      <c r="C53" s="10" t="s">
        <v>9</v>
      </c>
      <c r="D53" s="18">
        <v>195085548.28999999</v>
      </c>
      <c r="E53" s="18">
        <v>117659271.87</v>
      </c>
      <c r="F53" s="18">
        <v>117659271.84999999</v>
      </c>
      <c r="G53" s="7">
        <f t="shared" si="1"/>
        <v>99.999999983001757</v>
      </c>
      <c r="H53" s="7">
        <f t="shared" si="2"/>
        <v>60.311628862993103</v>
      </c>
      <c r="I53" s="28" t="s">
        <v>96</v>
      </c>
    </row>
    <row r="54" spans="1:9" s="1" customFormat="1" ht="15.75" x14ac:dyDescent="0.25">
      <c r="A54" s="38" t="s">
        <v>1</v>
      </c>
      <c r="B54" s="39"/>
      <c r="C54" s="40"/>
      <c r="D54" s="19">
        <f>D7+D15+D27+D32+D39+D47+D52+D21+D17+D42</f>
        <v>14438710614.790003</v>
      </c>
      <c r="E54" s="19">
        <f t="shared" ref="E54:F54" si="13">E7+E15+E27+E32+E39+E47+E52+E21+E17+E42</f>
        <v>18314883654.429996</v>
      </c>
      <c r="F54" s="19">
        <f t="shared" si="13"/>
        <v>16937308397.970001</v>
      </c>
      <c r="G54" s="6">
        <f t="shared" si="1"/>
        <v>92.478383797285062</v>
      </c>
      <c r="H54" s="6">
        <f t="shared" si="2"/>
        <v>117.30485394326422</v>
      </c>
      <c r="I54" s="17"/>
    </row>
    <row r="55" spans="1:9" s="26" customFormat="1" x14ac:dyDescent="0.25">
      <c r="A55" s="23"/>
      <c r="B55" s="24"/>
      <c r="C55" s="24"/>
      <c r="D55" s="15"/>
      <c r="E55" s="15"/>
      <c r="F55" s="15"/>
      <c r="G55" s="15"/>
      <c r="H55" s="15"/>
      <c r="I55" s="25"/>
    </row>
    <row r="57" spans="1:9" x14ac:dyDescent="0.25">
      <c r="D57" s="15"/>
      <c r="E57" s="15"/>
      <c r="F57" s="15"/>
    </row>
    <row r="58" spans="1:9" x14ac:dyDescent="0.25">
      <c r="D58" s="15"/>
      <c r="E58" s="15"/>
      <c r="F58" s="15"/>
    </row>
  </sheetData>
  <mergeCells count="14">
    <mergeCell ref="A1:F1"/>
    <mergeCell ref="E3:F3"/>
    <mergeCell ref="G4:G6"/>
    <mergeCell ref="E4:E6"/>
    <mergeCell ref="F4:F6"/>
    <mergeCell ref="D4:D6"/>
    <mergeCell ref="B4:B6"/>
    <mergeCell ref="A54:C54"/>
    <mergeCell ref="A4:A6"/>
    <mergeCell ref="C4:C6"/>
    <mergeCell ref="I4:I6"/>
    <mergeCell ref="A2:I2"/>
    <mergeCell ref="G3:I3"/>
    <mergeCell ref="H4:H6"/>
  </mergeCells>
  <pageMargins left="0.34" right="0.38" top="0.55118110236220474" bottom="0.39370078740157483" header="0.31496062992125984" footer="0.31496062992125984"/>
  <pageSetup paperSize="9" scale="62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Анна В. Цурган</cp:lastModifiedBy>
  <cp:lastPrinted>2023-05-24T14:04:26Z</cp:lastPrinted>
  <dcterms:created xsi:type="dcterms:W3CDTF">2017-05-03T15:49:45Z</dcterms:created>
  <dcterms:modified xsi:type="dcterms:W3CDTF">2023-05-26T13:09:12Z</dcterms:modified>
</cp:coreProperties>
</file>