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270" activeTab="2"/>
  </bookViews>
  <sheets>
    <sheet name="под областные объекты" sheetId="1" r:id="rId1"/>
    <sheet name="потребность города" sheetId="2" r:id="rId2"/>
    <sheet name="для Горсовета" sheetId="3" r:id="rId3"/>
  </sheets>
  <calcPr calcId="145621"/>
</workbook>
</file>

<file path=xl/calcChain.xml><?xml version="1.0" encoding="utf-8"?>
<calcChain xmlns="http://schemas.openxmlformats.org/spreadsheetml/2006/main">
  <c r="D115" i="3" l="1"/>
  <c r="C115" i="3"/>
  <c r="E48" i="3"/>
  <c r="C48" i="3"/>
  <c r="E165" i="3"/>
  <c r="D165" i="3"/>
  <c r="C165" i="3"/>
  <c r="E164" i="3"/>
  <c r="D164" i="3"/>
  <c r="C164" i="3"/>
  <c r="C174" i="3"/>
  <c r="B174" i="3" s="1"/>
  <c r="C173" i="3"/>
  <c r="B173" i="3" s="1"/>
  <c r="C172" i="3"/>
  <c r="B171" i="3"/>
  <c r="B169" i="3" s="1"/>
  <c r="B170" i="3"/>
  <c r="C169" i="3"/>
  <c r="C168" i="3"/>
  <c r="B168" i="3" s="1"/>
  <c r="C167" i="3"/>
  <c r="B167" i="3" s="1"/>
  <c r="D163" i="3"/>
  <c r="C162" i="3"/>
  <c r="C161" i="3"/>
  <c r="C160" i="3"/>
  <c r="B159" i="3"/>
  <c r="B157" i="3" s="1"/>
  <c r="B158" i="3"/>
  <c r="C157" i="3"/>
  <c r="B156" i="3"/>
  <c r="B154" i="3" s="1"/>
  <c r="B153" i="3" s="1"/>
  <c r="B152" i="3" s="1"/>
  <c r="B155" i="3"/>
  <c r="C154" i="3"/>
  <c r="C153" i="3"/>
  <c r="C152" i="3"/>
  <c r="D146" i="3"/>
  <c r="C146" i="3"/>
  <c r="B146" i="3"/>
  <c r="D145" i="3"/>
  <c r="C145" i="3"/>
  <c r="B145" i="3" s="1"/>
  <c r="D144" i="3"/>
  <c r="C144" i="3"/>
  <c r="B144" i="3" s="1"/>
  <c r="C143" i="3"/>
  <c r="B142" i="3"/>
  <c r="B141" i="3"/>
  <c r="B140" i="3"/>
  <c r="D139" i="3"/>
  <c r="C139" i="3"/>
  <c r="C138" i="3" s="1"/>
  <c r="D138" i="3"/>
  <c r="D137" i="3" s="1"/>
  <c r="E136" i="3"/>
  <c r="D136" i="3"/>
  <c r="C136" i="3"/>
  <c r="E135" i="3"/>
  <c r="E134" i="3" s="1"/>
  <c r="D135" i="3"/>
  <c r="C135" i="3"/>
  <c r="B135" i="3" s="1"/>
  <c r="D134" i="3"/>
  <c r="B133" i="3"/>
  <c r="B131" i="3" s="1"/>
  <c r="B130" i="3" s="1"/>
  <c r="B129" i="3" s="1"/>
  <c r="B132" i="3"/>
  <c r="E131" i="3"/>
  <c r="E130" i="3" s="1"/>
  <c r="E129" i="3" s="1"/>
  <c r="D131" i="3"/>
  <c r="C131" i="3"/>
  <c r="C130" i="3" s="1"/>
  <c r="C129" i="3" s="1"/>
  <c r="D130" i="3"/>
  <c r="D129" i="3" s="1"/>
  <c r="E128" i="3"/>
  <c r="E150" i="3" s="1"/>
  <c r="D128" i="3"/>
  <c r="D150" i="3" s="1"/>
  <c r="D9" i="3" s="1"/>
  <c r="C128" i="3"/>
  <c r="E127" i="3"/>
  <c r="D127" i="3"/>
  <c r="C127" i="3"/>
  <c r="B127" i="3" s="1"/>
  <c r="E126" i="3"/>
  <c r="D126" i="3"/>
  <c r="D125" i="3" s="1"/>
  <c r="C126" i="3"/>
  <c r="E125" i="3"/>
  <c r="C125" i="3"/>
  <c r="B124" i="3"/>
  <c r="C123" i="3"/>
  <c r="B123" i="3" s="1"/>
  <c r="B122" i="3"/>
  <c r="B120" i="3" s="1"/>
  <c r="B121" i="3"/>
  <c r="E120" i="3"/>
  <c r="D120" i="3"/>
  <c r="C120" i="3"/>
  <c r="B119" i="3"/>
  <c r="B118" i="3"/>
  <c r="B117" i="3"/>
  <c r="E116" i="3"/>
  <c r="D116" i="3"/>
  <c r="C116" i="3"/>
  <c r="E115" i="3"/>
  <c r="E114" i="3"/>
  <c r="D114" i="3"/>
  <c r="C114" i="3"/>
  <c r="B114" i="3" s="1"/>
  <c r="E113" i="3"/>
  <c r="D113" i="3"/>
  <c r="D112" i="3" s="1"/>
  <c r="C113" i="3"/>
  <c r="E112" i="3"/>
  <c r="C112" i="3"/>
  <c r="B111" i="3"/>
  <c r="B110" i="3"/>
  <c r="E109" i="3"/>
  <c r="D109" i="3"/>
  <c r="D108" i="3" s="1"/>
  <c r="C109" i="3"/>
  <c r="E108" i="3"/>
  <c r="E107" i="3" s="1"/>
  <c r="C108" i="3"/>
  <c r="C106" i="3"/>
  <c r="C150" i="3" s="1"/>
  <c r="C105" i="3"/>
  <c r="B105" i="3" s="1"/>
  <c r="C104" i="3"/>
  <c r="B104" i="3" s="1"/>
  <c r="E103" i="3"/>
  <c r="D103" i="3"/>
  <c r="C103" i="3"/>
  <c r="B102" i="3"/>
  <c r="B101" i="3"/>
  <c r="B100" i="3"/>
  <c r="E99" i="3"/>
  <c r="D99" i="3"/>
  <c r="C99" i="3"/>
  <c r="B99" i="3" s="1"/>
  <c r="B98" i="3"/>
  <c r="B97" i="3"/>
  <c r="B96" i="3"/>
  <c r="E95" i="3"/>
  <c r="D95" i="3"/>
  <c r="C95" i="3"/>
  <c r="B94" i="3"/>
  <c r="B93" i="3"/>
  <c r="B92" i="3"/>
  <c r="E91" i="3"/>
  <c r="D91" i="3"/>
  <c r="D90" i="3" s="1"/>
  <c r="C91" i="3"/>
  <c r="B91" i="3"/>
  <c r="E89" i="3"/>
  <c r="E149" i="3" s="1"/>
  <c r="C89" i="3"/>
  <c r="E88" i="3"/>
  <c r="E148" i="3" s="1"/>
  <c r="E147" i="3" s="1"/>
  <c r="D88" i="3"/>
  <c r="C88" i="3"/>
  <c r="C148" i="3" s="1"/>
  <c r="D87" i="3"/>
  <c r="B86" i="3"/>
  <c r="E85" i="3"/>
  <c r="B85" i="3"/>
  <c r="B84" i="3"/>
  <c r="E83" i="3"/>
  <c r="B83" i="3"/>
  <c r="B82" i="3"/>
  <c r="B81" i="3" s="1"/>
  <c r="E81" i="3"/>
  <c r="B80" i="3"/>
  <c r="E79" i="3"/>
  <c r="B79" i="3"/>
  <c r="B78" i="3"/>
  <c r="B77" i="3" s="1"/>
  <c r="E77" i="3"/>
  <c r="B76" i="3"/>
  <c r="E75" i="3"/>
  <c r="B75" i="3"/>
  <c r="B74" i="3"/>
  <c r="B73" i="3" s="1"/>
  <c r="D73" i="3"/>
  <c r="B72" i="3"/>
  <c r="D71" i="3"/>
  <c r="B71" i="3"/>
  <c r="B70" i="3"/>
  <c r="B69" i="3" s="1"/>
  <c r="D69" i="3"/>
  <c r="B68" i="3"/>
  <c r="D67" i="3"/>
  <c r="B67" i="3"/>
  <c r="B66" i="3"/>
  <c r="B65" i="3" s="1"/>
  <c r="D65" i="3"/>
  <c r="B64" i="3"/>
  <c r="D63" i="3"/>
  <c r="B63" i="3"/>
  <c r="B62" i="3"/>
  <c r="B61" i="3" s="1"/>
  <c r="D61" i="3"/>
  <c r="B60" i="3"/>
  <c r="D59" i="3"/>
  <c r="B59" i="3"/>
  <c r="B58" i="3"/>
  <c r="B57" i="3" s="1"/>
  <c r="D57" i="3"/>
  <c r="B56" i="3"/>
  <c r="D55" i="3"/>
  <c r="C55" i="3"/>
  <c r="B55" i="3"/>
  <c r="B54" i="3"/>
  <c r="B53" i="3"/>
  <c r="E52" i="3"/>
  <c r="D52" i="3"/>
  <c r="C52" i="3"/>
  <c r="B52" i="3"/>
  <c r="B51" i="3"/>
  <c r="B50" i="3"/>
  <c r="E49" i="3"/>
  <c r="C49" i="3"/>
  <c r="B49" i="3"/>
  <c r="D48" i="3"/>
  <c r="D47" i="3" s="1"/>
  <c r="E45" i="3"/>
  <c r="D45" i="3"/>
  <c r="C45" i="3"/>
  <c r="B45" i="3" s="1"/>
  <c r="D41" i="3"/>
  <c r="C41" i="3"/>
  <c r="B41" i="3" s="1"/>
  <c r="E40" i="3"/>
  <c r="D40" i="3"/>
  <c r="D44" i="3" s="1"/>
  <c r="C40" i="3"/>
  <c r="E39" i="3"/>
  <c r="E38" i="3" s="1"/>
  <c r="D39" i="3"/>
  <c r="C39" i="3"/>
  <c r="B39" i="3" s="1"/>
  <c r="D38" i="3"/>
  <c r="B37" i="3"/>
  <c r="B33" i="3"/>
  <c r="B32" i="3"/>
  <c r="B31" i="3" s="1"/>
  <c r="B30" i="3" s="1"/>
  <c r="D31" i="3"/>
  <c r="C31" i="3"/>
  <c r="E30" i="3"/>
  <c r="D30" i="3"/>
  <c r="D26" i="3" s="1"/>
  <c r="C28" i="3"/>
  <c r="B28" i="3"/>
  <c r="E27" i="3"/>
  <c r="D27" i="3"/>
  <c r="C27" i="3"/>
  <c r="B27" i="3"/>
  <c r="E26" i="3"/>
  <c r="E25" i="3"/>
  <c r="E9" i="3" s="1"/>
  <c r="D25" i="3"/>
  <c r="C25" i="3"/>
  <c r="E24" i="3"/>
  <c r="E44" i="3" s="1"/>
  <c r="E8" i="3" s="1"/>
  <c r="D24" i="3"/>
  <c r="C24" i="3"/>
  <c r="C44" i="3" s="1"/>
  <c r="E23" i="3"/>
  <c r="D23" i="3"/>
  <c r="D43" i="3" s="1"/>
  <c r="C23" i="3"/>
  <c r="E22" i="3"/>
  <c r="C22" i="3"/>
  <c r="B21" i="3"/>
  <c r="B20" i="3"/>
  <c r="E19" i="3"/>
  <c r="D19" i="3"/>
  <c r="C19" i="3"/>
  <c r="B18" i="3"/>
  <c r="B17" i="3"/>
  <c r="B16" i="3"/>
  <c r="E15" i="3"/>
  <c r="D15" i="3"/>
  <c r="C15" i="3"/>
  <c r="B15" i="3"/>
  <c r="B14" i="3"/>
  <c r="B13" i="3"/>
  <c r="E12" i="3"/>
  <c r="D12" i="3"/>
  <c r="D11" i="3" s="1"/>
  <c r="C12" i="3"/>
  <c r="B12" i="3"/>
  <c r="D88" i="1"/>
  <c r="D48" i="1"/>
  <c r="C116" i="1"/>
  <c r="E163" i="3" l="1"/>
  <c r="B165" i="3"/>
  <c r="D42" i="3"/>
  <c r="C107" i="3"/>
  <c r="B172" i="3"/>
  <c r="B48" i="3"/>
  <c r="B112" i="3"/>
  <c r="B19" i="3"/>
  <c r="B11" i="3" s="1"/>
  <c r="E11" i="3"/>
  <c r="D22" i="3"/>
  <c r="C43" i="3"/>
  <c r="C7" i="3" s="1"/>
  <c r="E43" i="3"/>
  <c r="B25" i="3"/>
  <c r="C38" i="3"/>
  <c r="C30" i="3" s="1"/>
  <c r="C26" i="3" s="1"/>
  <c r="B26" i="3" s="1"/>
  <c r="B40" i="3"/>
  <c r="B38" i="3" s="1"/>
  <c r="C87" i="3"/>
  <c r="E87" i="3"/>
  <c r="D148" i="3"/>
  <c r="C149" i="3"/>
  <c r="B149" i="3" s="1"/>
  <c r="C90" i="3"/>
  <c r="E90" i="3"/>
  <c r="E47" i="3" s="1"/>
  <c r="B95" i="3"/>
  <c r="B109" i="3"/>
  <c r="B108" i="3" s="1"/>
  <c r="B113" i="3"/>
  <c r="D149" i="3"/>
  <c r="D8" i="3" s="1"/>
  <c r="B116" i="3"/>
  <c r="D107" i="3"/>
  <c r="B126" i="3"/>
  <c r="B128" i="3"/>
  <c r="B125" i="3" s="1"/>
  <c r="C134" i="3"/>
  <c r="B136" i="3"/>
  <c r="B134" i="3" s="1"/>
  <c r="B139" i="3"/>
  <c r="D143" i="3"/>
  <c r="B161" i="3"/>
  <c r="B162" i="3"/>
  <c r="B160" i="3" s="1"/>
  <c r="C147" i="3"/>
  <c r="B148" i="3"/>
  <c r="C42" i="3"/>
  <c r="B42" i="3" s="1"/>
  <c r="B43" i="3"/>
  <c r="E42" i="3"/>
  <c r="E7" i="3"/>
  <c r="E6" i="3" s="1"/>
  <c r="D7" i="3"/>
  <c r="D6" i="3" s="1"/>
  <c r="B90" i="3"/>
  <c r="C47" i="3"/>
  <c r="B150" i="3"/>
  <c r="B138" i="3"/>
  <c r="B137" i="3" s="1"/>
  <c r="C137" i="3"/>
  <c r="B143" i="3"/>
  <c r="B44" i="3"/>
  <c r="C8" i="3"/>
  <c r="B8" i="3" s="1"/>
  <c r="C163" i="3"/>
  <c r="B164" i="3"/>
  <c r="B163" i="3" s="1"/>
  <c r="C9" i="3"/>
  <c r="B9" i="3" s="1"/>
  <c r="C11" i="3"/>
  <c r="B23" i="3"/>
  <c r="B24" i="3"/>
  <c r="B88" i="3"/>
  <c r="B89" i="3"/>
  <c r="B106" i="3"/>
  <c r="B103" i="3" s="1"/>
  <c r="C88" i="1"/>
  <c r="E89" i="1"/>
  <c r="E88" i="1"/>
  <c r="E148" i="1"/>
  <c r="C148" i="1"/>
  <c r="E126" i="1"/>
  <c r="D126" i="1"/>
  <c r="C126" i="1"/>
  <c r="B123" i="1"/>
  <c r="B124" i="1"/>
  <c r="C123" i="1"/>
  <c r="B86" i="1"/>
  <c r="B85" i="1" s="1"/>
  <c r="E85" i="1"/>
  <c r="B84" i="1"/>
  <c r="B83" i="1" s="1"/>
  <c r="E83" i="1"/>
  <c r="B82" i="1"/>
  <c r="B81" i="1" s="1"/>
  <c r="E81" i="1"/>
  <c r="B80" i="1"/>
  <c r="B79" i="1" s="1"/>
  <c r="E79" i="1"/>
  <c r="B78" i="1"/>
  <c r="B77" i="1" s="1"/>
  <c r="E77" i="1"/>
  <c r="B76" i="1"/>
  <c r="B75" i="1" s="1"/>
  <c r="E75" i="1"/>
  <c r="B74" i="1"/>
  <c r="B73" i="1" s="1"/>
  <c r="D73" i="1"/>
  <c r="B72" i="1"/>
  <c r="B71" i="1" s="1"/>
  <c r="D71" i="1"/>
  <c r="B70" i="1"/>
  <c r="B69" i="1" s="1"/>
  <c r="D69" i="1"/>
  <c r="B68" i="1"/>
  <c r="B67" i="1" s="1"/>
  <c r="D67" i="1"/>
  <c r="B56" i="1"/>
  <c r="B55" i="1" s="1"/>
  <c r="D55" i="1"/>
  <c r="C55" i="1"/>
  <c r="B66" i="1"/>
  <c r="B65" i="1" s="1"/>
  <c r="B64" i="1"/>
  <c r="B63" i="1" s="1"/>
  <c r="B62" i="1"/>
  <c r="B60" i="1"/>
  <c r="B59" i="1" s="1"/>
  <c r="B58" i="1"/>
  <c r="D65" i="1"/>
  <c r="D63" i="1"/>
  <c r="D61" i="1"/>
  <c r="D59" i="1"/>
  <c r="D57" i="1"/>
  <c r="B61" i="1"/>
  <c r="B57" i="1"/>
  <c r="B107" i="3" l="1"/>
  <c r="B22" i="3"/>
  <c r="B47" i="3"/>
  <c r="D147" i="3"/>
  <c r="B87" i="3"/>
  <c r="B115" i="3"/>
  <c r="B7" i="3"/>
  <c r="B6" i="3" s="1"/>
  <c r="C6" i="3"/>
  <c r="B147" i="3"/>
  <c r="B143" i="1"/>
  <c r="B146" i="1"/>
  <c r="B145" i="1"/>
  <c r="B144" i="1"/>
  <c r="D143" i="1"/>
  <c r="C143" i="1"/>
  <c r="D146" i="1"/>
  <c r="D145" i="1"/>
  <c r="D144" i="1"/>
  <c r="C146" i="1"/>
  <c r="C145" i="1"/>
  <c r="C144" i="1"/>
  <c r="D137" i="1"/>
  <c r="C137" i="1"/>
  <c r="B137" i="1"/>
  <c r="B138" i="1"/>
  <c r="D138" i="1"/>
  <c r="C138" i="1"/>
  <c r="B142" i="1"/>
  <c r="B141" i="1"/>
  <c r="B140" i="1"/>
  <c r="D139" i="1"/>
  <c r="C139" i="1"/>
  <c r="B139" i="1" l="1"/>
  <c r="E163" i="1" l="1"/>
  <c r="D163" i="1"/>
  <c r="C163" i="1"/>
  <c r="C157" i="1"/>
  <c r="C154" i="1"/>
  <c r="E168" i="1" l="1"/>
  <c r="E166" i="1" s="1"/>
  <c r="D168" i="1"/>
  <c r="B165" i="1"/>
  <c r="E167" i="1"/>
  <c r="D167" i="1"/>
  <c r="D166" i="1" s="1"/>
  <c r="B164" i="1"/>
  <c r="B113" i="2"/>
  <c r="B115" i="2"/>
  <c r="C113" i="2"/>
  <c r="C115" i="2"/>
  <c r="C116" i="2"/>
  <c r="B116" i="2" s="1"/>
  <c r="B114" i="2"/>
  <c r="C112" i="2"/>
  <c r="B112" i="2" s="1"/>
  <c r="C161" i="1"/>
  <c r="C167" i="1" s="1"/>
  <c r="B158" i="1"/>
  <c r="B155" i="1"/>
  <c r="C177" i="1"/>
  <c r="B177" i="1" s="1"/>
  <c r="C176" i="1"/>
  <c r="B176" i="1" s="1"/>
  <c r="B174" i="1"/>
  <c r="B173" i="1"/>
  <c r="C172" i="1"/>
  <c r="C171" i="1" s="1"/>
  <c r="B172" i="1" l="1"/>
  <c r="B175" i="1"/>
  <c r="B163" i="1"/>
  <c r="C170" i="1"/>
  <c r="B170" i="1" s="1"/>
  <c r="B171" i="1"/>
  <c r="C175" i="1"/>
  <c r="B161" i="1"/>
  <c r="B167" i="1"/>
  <c r="C111" i="2"/>
  <c r="B111" i="2" s="1"/>
  <c r="C162" i="1" l="1"/>
  <c r="C160" i="1" s="1"/>
  <c r="B159" i="1"/>
  <c r="B157" i="1" s="1"/>
  <c r="B156" i="1"/>
  <c r="B154" i="1" s="1"/>
  <c r="B153" i="1"/>
  <c r="B152" i="1" s="1"/>
  <c r="B162" i="1" l="1"/>
  <c r="B160" i="1" s="1"/>
  <c r="C168" i="1"/>
  <c r="C153" i="1"/>
  <c r="C152" i="1" s="1"/>
  <c r="E109" i="2"/>
  <c r="E108" i="2" s="1"/>
  <c r="D109" i="2"/>
  <c r="D108" i="2" s="1"/>
  <c r="B107" i="2"/>
  <c r="B106" i="2" s="1"/>
  <c r="E106" i="2"/>
  <c r="D106" i="2"/>
  <c r="C106" i="2"/>
  <c r="C105" i="2"/>
  <c r="C109" i="2" s="1"/>
  <c r="B168" i="1" l="1"/>
  <c r="B166" i="1" s="1"/>
  <c r="C166" i="1"/>
  <c r="B109" i="2"/>
  <c r="B108" i="2" s="1"/>
  <c r="C108" i="2"/>
  <c r="B105" i="2"/>
  <c r="B104" i="2" s="1"/>
  <c r="C104" i="2"/>
  <c r="E41" i="2"/>
  <c r="E49" i="2" s="1"/>
  <c r="D41" i="2"/>
  <c r="D40" i="2"/>
  <c r="C41" i="2"/>
  <c r="B102" i="2"/>
  <c r="B103" i="2"/>
  <c r="B101" i="2"/>
  <c r="B100" i="2" s="1"/>
  <c r="B99" i="2" s="1"/>
  <c r="B98" i="2" s="1"/>
  <c r="C102" i="2"/>
  <c r="C100" i="2"/>
  <c r="C99" i="2" s="1"/>
  <c r="C98" i="2" s="1"/>
  <c r="D49" i="2"/>
  <c r="C49" i="2"/>
  <c r="E17" i="2"/>
  <c r="D17" i="2"/>
  <c r="C17" i="2"/>
  <c r="B38" i="2"/>
  <c r="B37" i="2" s="1"/>
  <c r="B36" i="2"/>
  <c r="B35" i="2" s="1"/>
  <c r="C35" i="2"/>
  <c r="C37" i="2"/>
  <c r="E96" i="2" l="1"/>
  <c r="E8" i="2" s="1"/>
  <c r="D96" i="2"/>
  <c r="D8" i="2" s="1"/>
  <c r="B91" i="2"/>
  <c r="E90" i="2"/>
  <c r="D90" i="2"/>
  <c r="C90" i="2"/>
  <c r="C87" i="2"/>
  <c r="B87" i="2" s="1"/>
  <c r="B84" i="2"/>
  <c r="C82" i="2"/>
  <c r="E82" i="2"/>
  <c r="D82" i="2"/>
  <c r="E80" i="2"/>
  <c r="D80" i="2"/>
  <c r="C80" i="2"/>
  <c r="E75" i="2"/>
  <c r="D75" i="2"/>
  <c r="C75" i="2"/>
  <c r="E71" i="2"/>
  <c r="D71" i="2"/>
  <c r="E69" i="2"/>
  <c r="D69" i="2"/>
  <c r="C69" i="2"/>
  <c r="C67" i="2"/>
  <c r="E67" i="2"/>
  <c r="D67" i="2"/>
  <c r="E65" i="2"/>
  <c r="D65" i="2"/>
  <c r="C65" i="2"/>
  <c r="B60" i="2"/>
  <c r="B59" i="2" s="1"/>
  <c r="C59" i="2"/>
  <c r="C63" i="2"/>
  <c r="C96" i="2" s="1"/>
  <c r="B96" i="2" s="1"/>
  <c r="E46" i="2"/>
  <c r="E45" i="2" s="1"/>
  <c r="D46" i="2"/>
  <c r="D45" i="2" s="1"/>
  <c r="C46" i="2"/>
  <c r="C45" i="2" s="1"/>
  <c r="E40" i="2"/>
  <c r="D39" i="2"/>
  <c r="C40" i="2"/>
  <c r="B34" i="2"/>
  <c r="B33" i="2" s="1"/>
  <c r="C33" i="2"/>
  <c r="B30" i="2"/>
  <c r="B29" i="2" s="1"/>
  <c r="C29" i="2"/>
  <c r="B28" i="2"/>
  <c r="B27" i="2" s="1"/>
  <c r="C27" i="2"/>
  <c r="B26" i="2"/>
  <c r="B25" i="2" s="1"/>
  <c r="C25" i="2"/>
  <c r="B24" i="2"/>
  <c r="B23" i="2" s="1"/>
  <c r="C23" i="2"/>
  <c r="B22" i="2"/>
  <c r="C21" i="2"/>
  <c r="B21" i="2"/>
  <c r="B20" i="2"/>
  <c r="B19" i="2" s="1"/>
  <c r="C19" i="2"/>
  <c r="E39" i="2" l="1"/>
  <c r="D48" i="2"/>
  <c r="C39" i="2"/>
  <c r="C48" i="2"/>
  <c r="E48" i="2"/>
  <c r="C31" i="2"/>
  <c r="B32" i="2"/>
  <c r="B31" i="2" s="1"/>
  <c r="D43" i="2" l="1"/>
  <c r="D42" i="2" s="1"/>
  <c r="C43" i="2"/>
  <c r="C42" i="2" s="1"/>
  <c r="E14" i="2" l="1"/>
  <c r="D14" i="2"/>
  <c r="C14" i="2"/>
  <c r="E47" i="2" l="1"/>
  <c r="D47" i="2"/>
  <c r="C47" i="2"/>
  <c r="C8" i="2"/>
  <c r="E93" i="2"/>
  <c r="E92" i="2" s="1"/>
  <c r="D93" i="2"/>
  <c r="D92" i="2" s="1"/>
  <c r="C93" i="2"/>
  <c r="B90" i="2"/>
  <c r="E89" i="2"/>
  <c r="E88" i="2" s="1"/>
  <c r="D89" i="2"/>
  <c r="D88" i="2" s="1"/>
  <c r="C89" i="2"/>
  <c r="C88" i="2" s="1"/>
  <c r="E86" i="2"/>
  <c r="E85" i="2" s="1"/>
  <c r="D86" i="2"/>
  <c r="D85" i="2" s="1"/>
  <c r="C86" i="2"/>
  <c r="C85" i="2" s="1"/>
  <c r="B83" i="2"/>
  <c r="B82" i="2" s="1"/>
  <c r="B81" i="2"/>
  <c r="B80" i="2" s="1"/>
  <c r="C79" i="2"/>
  <c r="E78" i="2"/>
  <c r="D78" i="2"/>
  <c r="C78" i="2"/>
  <c r="C77" i="2" s="1"/>
  <c r="B76" i="2"/>
  <c r="E74" i="2"/>
  <c r="D74" i="2"/>
  <c r="C72" i="2"/>
  <c r="B70" i="2"/>
  <c r="B68" i="2"/>
  <c r="B67" i="2" s="1"/>
  <c r="B66" i="2"/>
  <c r="B65" i="2" s="1"/>
  <c r="C62" i="2"/>
  <c r="E61" i="2"/>
  <c r="D61" i="2"/>
  <c r="B58" i="2"/>
  <c r="B57" i="2"/>
  <c r="E56" i="2"/>
  <c r="D56" i="2"/>
  <c r="C56" i="2"/>
  <c r="B55" i="2"/>
  <c r="B54" i="2"/>
  <c r="E53" i="2"/>
  <c r="D53" i="2"/>
  <c r="C53" i="2"/>
  <c r="B44" i="2"/>
  <c r="B43" i="2" s="1"/>
  <c r="B42" i="2" s="1"/>
  <c r="B18" i="2"/>
  <c r="B16" i="2"/>
  <c r="B15" i="2"/>
  <c r="B13" i="2"/>
  <c r="B12" i="2"/>
  <c r="E11" i="2"/>
  <c r="D11" i="2"/>
  <c r="C11" i="2"/>
  <c r="E136" i="1"/>
  <c r="E135" i="1"/>
  <c r="E131" i="1"/>
  <c r="E130" i="1" s="1"/>
  <c r="E129" i="1" s="1"/>
  <c r="E134" i="1" l="1"/>
  <c r="B8" i="2"/>
  <c r="C95" i="2"/>
  <c r="C7" i="2" s="1"/>
  <c r="E95" i="2"/>
  <c r="E7" i="2" s="1"/>
  <c r="D77" i="2"/>
  <c r="D95" i="2"/>
  <c r="C92" i="2"/>
  <c r="B93" i="2"/>
  <c r="B92" i="2" s="1"/>
  <c r="E77" i="2"/>
  <c r="B72" i="2"/>
  <c r="B71" i="2" s="1"/>
  <c r="C71" i="2"/>
  <c r="D64" i="2"/>
  <c r="D10" i="2"/>
  <c r="B17" i="2"/>
  <c r="D52" i="2"/>
  <c r="B69" i="2"/>
  <c r="B75" i="2"/>
  <c r="B74" i="2" s="1"/>
  <c r="C61" i="2"/>
  <c r="B61" i="2" s="1"/>
  <c r="B78" i="2"/>
  <c r="B86" i="2"/>
  <c r="B85" i="2" s="1"/>
  <c r="B56" i="2"/>
  <c r="B62" i="2"/>
  <c r="B63" i="2"/>
  <c r="B14" i="2"/>
  <c r="C52" i="2"/>
  <c r="E52" i="2"/>
  <c r="E79" i="2"/>
  <c r="E73" i="2" s="1"/>
  <c r="D79" i="2"/>
  <c r="D73" i="2" s="1"/>
  <c r="B89" i="2"/>
  <c r="B88" i="2" s="1"/>
  <c r="B11" i="2"/>
  <c r="C64" i="2"/>
  <c r="E64" i="2"/>
  <c r="E51" i="2" s="1"/>
  <c r="B46" i="2"/>
  <c r="B45" i="2" s="1"/>
  <c r="B53" i="2"/>
  <c r="C74" i="2"/>
  <c r="C73" i="2" s="1"/>
  <c r="B49" i="2"/>
  <c r="E10" i="2"/>
  <c r="B48" i="2"/>
  <c r="C10" i="2"/>
  <c r="B40" i="2"/>
  <c r="B41" i="2"/>
  <c r="E128" i="1"/>
  <c r="E150" i="1" s="1"/>
  <c r="E127" i="1"/>
  <c r="D128" i="1"/>
  <c r="D150" i="1" s="1"/>
  <c r="C128" i="1"/>
  <c r="D127" i="1"/>
  <c r="D125" i="1" s="1"/>
  <c r="C127" i="1"/>
  <c r="D116" i="1"/>
  <c r="B119" i="1"/>
  <c r="C109" i="1"/>
  <c r="C104" i="1"/>
  <c r="C105" i="1"/>
  <c r="C106" i="1"/>
  <c r="B100" i="1"/>
  <c r="B101" i="1"/>
  <c r="B102" i="1"/>
  <c r="C99" i="1"/>
  <c r="B98" i="1"/>
  <c r="C95" i="1"/>
  <c r="B94" i="1"/>
  <c r="C91" i="1"/>
  <c r="C89" i="1"/>
  <c r="E45" i="1"/>
  <c r="D45" i="1"/>
  <c r="C45" i="1"/>
  <c r="C25" i="1"/>
  <c r="E25" i="1"/>
  <c r="E9" i="1" s="1"/>
  <c r="D25" i="1"/>
  <c r="E24" i="1"/>
  <c r="D24" i="1"/>
  <c r="C24" i="1"/>
  <c r="E23" i="1"/>
  <c r="D23" i="1"/>
  <c r="C23" i="1"/>
  <c r="B128" i="1" l="1"/>
  <c r="C90" i="1"/>
  <c r="C103" i="1"/>
  <c r="B106" i="1"/>
  <c r="C150" i="1"/>
  <c r="B150" i="1" s="1"/>
  <c r="C125" i="1"/>
  <c r="E125" i="1"/>
  <c r="D7" i="2"/>
  <c r="D6" i="2" s="1"/>
  <c r="C94" i="2"/>
  <c r="E94" i="2"/>
  <c r="E6" i="2"/>
  <c r="D94" i="2"/>
  <c r="B95" i="2"/>
  <c r="B94" i="2" s="1"/>
  <c r="B79" i="2"/>
  <c r="D51" i="2"/>
  <c r="B39" i="2"/>
  <c r="B64" i="2"/>
  <c r="B10" i="2"/>
  <c r="C51" i="2"/>
  <c r="B52" i="2"/>
  <c r="B73" i="2"/>
  <c r="B77" i="2"/>
  <c r="B47" i="2"/>
  <c r="B45" i="1"/>
  <c r="B7" i="2" l="1"/>
  <c r="B6" i="2" s="1"/>
  <c r="C6" i="2"/>
  <c r="B51" i="2"/>
  <c r="D41" i="1"/>
  <c r="D9" i="1" s="1"/>
  <c r="C41" i="1"/>
  <c r="D31" i="1"/>
  <c r="C31" i="1"/>
  <c r="B37" i="1"/>
  <c r="B13" i="1"/>
  <c r="B14" i="1"/>
  <c r="B41" i="1" l="1"/>
  <c r="C9" i="1"/>
  <c r="D136" i="1"/>
  <c r="C136" i="1"/>
  <c r="D135" i="1"/>
  <c r="C135" i="1"/>
  <c r="B133" i="1"/>
  <c r="B132" i="1"/>
  <c r="D131" i="1"/>
  <c r="C131" i="1"/>
  <c r="C130" i="1" s="1"/>
  <c r="C129" i="1" s="1"/>
  <c r="D130" i="1"/>
  <c r="D129" i="1" s="1"/>
  <c r="B122" i="1"/>
  <c r="B121" i="1"/>
  <c r="E120" i="1"/>
  <c r="D120" i="1"/>
  <c r="D115" i="1" s="1"/>
  <c r="C120" i="1"/>
  <c r="C115" i="1" s="1"/>
  <c r="B118" i="1"/>
  <c r="B117" i="1"/>
  <c r="E116" i="1"/>
  <c r="E114" i="1"/>
  <c r="E149" i="1" s="1"/>
  <c r="D114" i="1"/>
  <c r="D149" i="1" s="1"/>
  <c r="C114" i="1"/>
  <c r="C149" i="1" s="1"/>
  <c r="E113" i="1"/>
  <c r="D113" i="1"/>
  <c r="D148" i="1" s="1"/>
  <c r="C113" i="1"/>
  <c r="B111" i="1"/>
  <c r="B110" i="1"/>
  <c r="E109" i="1"/>
  <c r="E108" i="1" s="1"/>
  <c r="D109" i="1"/>
  <c r="D108" i="1" s="1"/>
  <c r="C108" i="1"/>
  <c r="E99" i="1"/>
  <c r="D99" i="1"/>
  <c r="B97" i="1"/>
  <c r="B96" i="1"/>
  <c r="E95" i="1"/>
  <c r="D95" i="1"/>
  <c r="B93" i="1"/>
  <c r="B92" i="1"/>
  <c r="E91" i="1"/>
  <c r="E90" i="1" s="1"/>
  <c r="D91" i="1"/>
  <c r="D90" i="1" s="1"/>
  <c r="E87" i="1"/>
  <c r="D87" i="1"/>
  <c r="B54" i="1"/>
  <c r="B53" i="1"/>
  <c r="E52" i="1"/>
  <c r="D52" i="1"/>
  <c r="C52" i="1"/>
  <c r="B51" i="1"/>
  <c r="B50" i="1"/>
  <c r="E49" i="1"/>
  <c r="D49" i="1"/>
  <c r="C49" i="1"/>
  <c r="E40" i="1"/>
  <c r="E44" i="1" s="1"/>
  <c r="D40" i="1"/>
  <c r="D44" i="1" s="1"/>
  <c r="E39" i="1"/>
  <c r="D39" i="1"/>
  <c r="C39" i="1"/>
  <c r="C43" i="1" s="1"/>
  <c r="B33" i="1"/>
  <c r="B32" i="1"/>
  <c r="D30" i="1"/>
  <c r="D26" i="1" s="1"/>
  <c r="E30" i="1"/>
  <c r="E26" i="1" s="1"/>
  <c r="C28" i="1"/>
  <c r="B28" i="1"/>
  <c r="E27" i="1"/>
  <c r="D27" i="1"/>
  <c r="C27" i="1"/>
  <c r="B27" i="1"/>
  <c r="D22" i="1"/>
  <c r="B21" i="1"/>
  <c r="B20" i="1"/>
  <c r="E19" i="1"/>
  <c r="D19" i="1"/>
  <c r="C19" i="1"/>
  <c r="B18" i="1"/>
  <c r="B17" i="1"/>
  <c r="B16" i="1"/>
  <c r="E15" i="1"/>
  <c r="D15" i="1"/>
  <c r="C15" i="1"/>
  <c r="E12" i="1"/>
  <c r="D12" i="1"/>
  <c r="C12" i="1"/>
  <c r="B12" i="1"/>
  <c r="E8" i="1" l="1"/>
  <c r="E112" i="1"/>
  <c r="E115" i="1"/>
  <c r="E147" i="1"/>
  <c r="D8" i="1"/>
  <c r="B136" i="1"/>
  <c r="B135" i="1"/>
  <c r="C147" i="1"/>
  <c r="D112" i="1"/>
  <c r="C48" i="1"/>
  <c r="D134" i="1"/>
  <c r="B114" i="1"/>
  <c r="B116" i="1"/>
  <c r="B126" i="1"/>
  <c r="E48" i="1"/>
  <c r="E47" i="1" s="1"/>
  <c r="D11" i="1"/>
  <c r="B31" i="1"/>
  <c r="B30" i="1" s="1"/>
  <c r="B95" i="1"/>
  <c r="B99" i="1"/>
  <c r="B91" i="1"/>
  <c r="B15" i="1"/>
  <c r="E103" i="1"/>
  <c r="B52" i="1"/>
  <c r="C11" i="1"/>
  <c r="E11" i="1"/>
  <c r="D38" i="1"/>
  <c r="D43" i="1"/>
  <c r="D7" i="1" s="1"/>
  <c r="D103" i="1"/>
  <c r="B105" i="1"/>
  <c r="C107" i="1"/>
  <c r="E107" i="1"/>
  <c r="B120" i="1"/>
  <c r="E38" i="1"/>
  <c r="E43" i="1"/>
  <c r="E7" i="1" s="1"/>
  <c r="B49" i="1"/>
  <c r="C87" i="1"/>
  <c r="B87" i="1" s="1"/>
  <c r="B104" i="1"/>
  <c r="B109" i="1"/>
  <c r="B108" i="1" s="1"/>
  <c r="C112" i="1"/>
  <c r="B39" i="1"/>
  <c r="B19" i="1"/>
  <c r="E22" i="1"/>
  <c r="B88" i="1"/>
  <c r="B89" i="1"/>
  <c r="B113" i="1"/>
  <c r="B127" i="1"/>
  <c r="B131" i="1"/>
  <c r="B130" i="1" s="1"/>
  <c r="B129" i="1" s="1"/>
  <c r="C22" i="1"/>
  <c r="B9" i="1"/>
  <c r="B23" i="1"/>
  <c r="B24" i="1"/>
  <c r="B25" i="1"/>
  <c r="C40" i="1"/>
  <c r="C134" i="1"/>
  <c r="B112" i="1" l="1"/>
  <c r="B134" i="1"/>
  <c r="D147" i="1"/>
  <c r="B11" i="1"/>
  <c r="C7" i="1"/>
  <c r="B48" i="1"/>
  <c r="D42" i="1"/>
  <c r="B125" i="1"/>
  <c r="B103" i="1"/>
  <c r="B115" i="1"/>
  <c r="D47" i="1"/>
  <c r="B90" i="1"/>
  <c r="C47" i="1"/>
  <c r="D6" i="1"/>
  <c r="B148" i="1"/>
  <c r="D107" i="1"/>
  <c r="B107" i="1" s="1"/>
  <c r="E6" i="1"/>
  <c r="C44" i="1"/>
  <c r="C8" i="1" s="1"/>
  <c r="B43" i="1"/>
  <c r="B149" i="1"/>
  <c r="C38" i="1"/>
  <c r="C30" i="1" s="1"/>
  <c r="C26" i="1" s="1"/>
  <c r="B26" i="1" s="1"/>
  <c r="E42" i="1"/>
  <c r="B22" i="1"/>
  <c r="B40" i="1"/>
  <c r="B38" i="1" s="1"/>
  <c r="B47" i="1" l="1"/>
  <c r="B44" i="1"/>
  <c r="B8" i="1"/>
  <c r="B7" i="1"/>
  <c r="B147" i="1"/>
  <c r="C42" i="1"/>
  <c r="B42" i="1" s="1"/>
  <c r="C6" i="1" l="1"/>
  <c r="B6" i="1"/>
</calcChain>
</file>

<file path=xl/sharedStrings.xml><?xml version="1.0" encoding="utf-8"?>
<sst xmlns="http://schemas.openxmlformats.org/spreadsheetml/2006/main" count="516" uniqueCount="128">
  <si>
    <t>Перечень</t>
  </si>
  <si>
    <t>в рублях</t>
  </si>
  <si>
    <t>Наименование объекта</t>
  </si>
  <si>
    <t>Объем бюджетных ассигнований, всего</t>
  </si>
  <si>
    <t>в том числе:</t>
  </si>
  <si>
    <t>2023 год</t>
  </si>
  <si>
    <t>2024 год</t>
  </si>
  <si>
    <t>Всего капитальных вложений, в том числе:</t>
  </si>
  <si>
    <t>бюджет города</t>
  </si>
  <si>
    <t>областной бюджет</t>
  </si>
  <si>
    <t>федеральный  бюджет</t>
  </si>
  <si>
    <t>1. Главный распорядитель бюджетных средств КОМИТЕТ ПО ЖИЛИЩНО_КОММУНАЛЬНОМУ ХОЗЯЙСТВУ БРЯНСКОЙ ГОРОДСКОЙ АДМИНИСТРАЦИИ (008)</t>
  </si>
  <si>
    <t>Муниципальная программа "Повышение безопасности дорожного движения в городе Брянске"</t>
  </si>
  <si>
    <t>Строительство объекта "Автодорога по ул. Ильи Иванова в Советском районе г. Брянска"</t>
  </si>
  <si>
    <t>Строительство объекта: "Улично-дорожная сеть в микрорайоне по ул. Флотской г. Брянска"</t>
  </si>
  <si>
    <t>Итого по Р-0409</t>
  </si>
  <si>
    <t>Муниципальная программа "Жилищно-коммунальное хозяйство города Брянска"</t>
  </si>
  <si>
    <t>Р-0502 "Коммунальное хозяйство"</t>
  </si>
  <si>
    <t>Итого по Р-0502</t>
  </si>
  <si>
    <t>Р-0503 "Благоустройство"</t>
  </si>
  <si>
    <t>Строительство объекта: "Участок по ул. Сталелитейной от завода ОАО "БЗСК"  до магазина "Строймаркет", по ул. Шоссейной от магазина "Строймаркет" до остановки м-н "Автозаводец" в Бежицком районе г. Брянска</t>
  </si>
  <si>
    <t xml:space="preserve">бюджет города </t>
  </si>
  <si>
    <t>Р-0505 "Другие вопросы в области жилищно-коммунального хозяйства"</t>
  </si>
  <si>
    <t xml:space="preserve">Реконструкция Бордовичских водозаборных сооружений в г. Брянске Брянской области </t>
  </si>
  <si>
    <t>Реконструкция Бордовичских водозаборных сооружений в г. Брянске Брянской области (2 этап)</t>
  </si>
  <si>
    <t>Итого по Р-0505</t>
  </si>
  <si>
    <t>Всего по Комитету по ЖКХ БГА</t>
  </si>
  <si>
    <t>2. Главный распорядитель бюджетных средств - Управление по строительству и развитию территории города Брянска (009)</t>
  </si>
  <si>
    <t xml:space="preserve">Строительство водопроводных сетей  в микрорайоне "Ковшовка"  г.Брянска (2 этап) </t>
  </si>
  <si>
    <t xml:space="preserve">Канализация по ул. Вильямса в Советском районе г. Брянска </t>
  </si>
  <si>
    <t xml:space="preserve">Водозаборное сооружение на территории технологического комплекса "Городищенский" по адресу: г. Брянск, Бежицкий район, ул. Бежицкая, д. 266А </t>
  </si>
  <si>
    <t>Водозаборное сооружение на территории технологического комплекса "Деповский" по адресу: г. Брянск, Володарский район, ул. Мичурина</t>
  </si>
  <si>
    <t>Водозаборное сооружение на территории технологического комплекса "Центральный" по адресу: г. Брянск, Советский район, ул. Грибоедова</t>
  </si>
  <si>
    <t>Муниципальная программа "Развитие образования в городе Брянске"</t>
  </si>
  <si>
    <t>Р-0701 "Дошкольные образовательные организации"</t>
  </si>
  <si>
    <t>Строительство детского сада по ул. Флотской в Бежицком районе города Брянска</t>
  </si>
  <si>
    <t>Итого по Р-0701</t>
  </si>
  <si>
    <t xml:space="preserve">Р-0702 " Общее образование" </t>
  </si>
  <si>
    <t>Итого по Р-0702</t>
  </si>
  <si>
    <t>Муниципальная программа  города Брянска "Физическая культура и спорт в городе Брянске"</t>
  </si>
  <si>
    <t>Р-1102 "Массовый спорт"</t>
  </si>
  <si>
    <t>Итого по Р-1102</t>
  </si>
  <si>
    <t>Итого по Управлению по строительству и развитию территории города Брянска</t>
  </si>
  <si>
    <t>Начальник финансового управления</t>
  </si>
  <si>
    <t>Брянской городской администрации                                                                                                     Е.В. Качур</t>
  </si>
  <si>
    <t>объектов капитального строительства для муниципальных нужд городского округа город Брянск на 2023 год и на плановый период 2024 и 2025 годов</t>
  </si>
  <si>
    <t>2025 год</t>
  </si>
  <si>
    <t>Примечание</t>
  </si>
  <si>
    <t>Реконструкция Литейного моста  через реку Десна в Бежицком районе г. Брянска (2 пусковой комплекс)</t>
  </si>
  <si>
    <t xml:space="preserve">Строительство школы  на 1650 мест  в районе бывшего аэропорта в Советском районе г. Брянска </t>
  </si>
  <si>
    <t>Дворец зимних видов спорта в Фокинском районе г. Брянска</t>
  </si>
  <si>
    <t>Исп.: Родина Наталья Николаевна</t>
  </si>
  <si>
    <t>ПСД имеется</t>
  </si>
  <si>
    <t>ПСД в работе, ожидается до 01.12.2022 года</t>
  </si>
  <si>
    <t>ПСД в работе, муниципальный контракт заключен</t>
  </si>
  <si>
    <t xml:space="preserve"> бюджет  города</t>
  </si>
  <si>
    <t>бюджет города ( софинансирование - 5%)</t>
  </si>
  <si>
    <t>бюджет города (софинансирование -1 %)</t>
  </si>
  <si>
    <t xml:space="preserve"> бюджет города</t>
  </si>
  <si>
    <t>бюджет города (софинансирование )</t>
  </si>
  <si>
    <t>бюджет города (софинансирование)</t>
  </si>
  <si>
    <t>бюджет города (софинансирование -5%)</t>
  </si>
  <si>
    <t>Канализационные сети микрорайона "Малое Кузьмино" Советского района г. Брянска</t>
  </si>
  <si>
    <t>Реконструкция моста через р. Болву  в Бежицком районе г. Брянска</t>
  </si>
  <si>
    <t xml:space="preserve">Расходы необходимы для оплаты ПСД, экспертизы и инженерно- изыскательских работ </t>
  </si>
  <si>
    <t>Реконструкция моста через  р. Снежеть  в Фокинском районе г. Брянска</t>
  </si>
  <si>
    <t>Реконструкция объекта: "Путепровод через ж/д пути станции Брянск 2 в Фокинском районе  г. Брянска"</t>
  </si>
  <si>
    <t>Реконструкция автодороги по пер. Депутатскому (от пер. Делегатского до  ул. Делегатской) в Бежицком районе г. Брянска</t>
  </si>
  <si>
    <t>Изготовление ПСД осуществляется МКУ "УЖКХ". Средства необходимы для оплаты работ инженерно-изыскательских работ.</t>
  </si>
  <si>
    <t>Реконструкция автодороги по ул. Сахарова (от ул. Делегатской до дома  № 2а по ул. Сахарова) в Бежицком районе г. Брянска</t>
  </si>
  <si>
    <t>Строительство объекта «Автодорога по  ул. им. И.Н. Лысенко в Советском районе г. Брянска"</t>
  </si>
  <si>
    <t>Реконструкция автодороги по ул. Литейной ( от ул. 22-го Съезда КПСС до Литейного моста) в Бежицком районе                                             г. Брянска</t>
  </si>
  <si>
    <t>Реконструкция автодороги по ул. Индустриальной (от пер. Брянского до ул. Медведева) в Бежицком районе г. Брянска</t>
  </si>
  <si>
    <t>бюджет города Брянска</t>
  </si>
  <si>
    <t>Изготовление ПСД для  исполнения судебного решения</t>
  </si>
  <si>
    <t>бюджет города (софинансирование -1%)</t>
  </si>
  <si>
    <t>бюджет города (софинансирование - 1%)</t>
  </si>
  <si>
    <t>бюджет города ( софинансирование )</t>
  </si>
  <si>
    <t>Строительство объекта «Автодорога по ул. имени                                        О.Н. Строкина в Советском районе г. Брянска"</t>
  </si>
  <si>
    <t>Строительство объекта «Автодорога по   ул. им. А.Ф. Войстроченко  (от ул. Крахмалева до ул. имени Визнюка) в Советском районе г. Брянска»</t>
  </si>
  <si>
    <t xml:space="preserve">3. Главный распорядитель бюджетных средств - Брянская городская администрация </t>
  </si>
  <si>
    <t>Реализация инфраструктурных проектов</t>
  </si>
  <si>
    <t>Модернизация городского общественного транспорта</t>
  </si>
  <si>
    <t>Реконструкция тяговых подстанций  энергохозяйства МУП «Брянское троллейбусное управление»  г. Брянска (в том числе проектно-сметная документация)</t>
  </si>
  <si>
    <t>Строительство тяговой подстанции и кабельных линий энергохозяйства МУП «Брянской троллейбусное управление» г. Брянска (в том числе проектно-сметная документация)</t>
  </si>
  <si>
    <t>Общее пояснение: все затраты по ст. 228 запланированы в соответствии с Градостроительным Кодексом РФ. В процессе строительства объекта разрабатывается рабочая документация, как правило, в ходе выполнения работ вносятся изменения в проект, в связи с чем требуется повторная экспертиза или эксперное сопровождение, при сдаче объекта в эксплуатацию выполняются исполнительные съемки подземных коммуникаций. Все мероприятия предусмотрены в целях целесообразного и эффективного  освоения бюджетных средств, выделенных на строительство объектов. При отсутствии финансирования по ст. 228 строительство объектов будет приостановлено.</t>
  </si>
  <si>
    <t>Итоого по Р-0408</t>
  </si>
  <si>
    <t>бюджет города (софинансирование %)</t>
  </si>
  <si>
    <t>бюджет города (софинансирование 1%)</t>
  </si>
  <si>
    <t>Обеспечение жильем молодых семей</t>
  </si>
  <si>
    <t>Всего по администрации</t>
  </si>
  <si>
    <t>4. Главный распорядитель бюджетных средст - Комитет по физкультуре и спорту</t>
  </si>
  <si>
    <t>Муниципальная программа "Физическая культура и спорт в городе Брянске"</t>
  </si>
  <si>
    <t>Р- 1101 "Физическая культура"</t>
  </si>
  <si>
    <t>Приобретение квартиры для тренера муниципального бюджетного учреждения</t>
  </si>
  <si>
    <t>Итого по Р-1101</t>
  </si>
  <si>
    <t>бюджет города (софинансирование - 5%)</t>
  </si>
  <si>
    <t>(софинансирование - 5%)</t>
  </si>
  <si>
    <t xml:space="preserve">Всего по комитету по физкультуре и спорту </t>
  </si>
  <si>
    <t xml:space="preserve">Школа в районе бывшего аэропорта города Брянска </t>
  </si>
  <si>
    <t>Р-1004 Обеспечение жильем молодых семей</t>
  </si>
  <si>
    <t>Муниципальная программа "Поддержка и сохранение культуры и искусства в городе Брянске"</t>
  </si>
  <si>
    <t>Реконструкция здания МБУДО "Городская детская хоровая школа г. Брянска" (г. Брянск, ул. Клинцовская, д. 60)</t>
  </si>
  <si>
    <t>Р-0703 "Дошкольное образование"</t>
  </si>
  <si>
    <t>Итого по Р- 0703</t>
  </si>
  <si>
    <t>Водопроводная сеть по ул. Халтурина в п. Чайковичи Бежицкого района г. Брянска</t>
  </si>
  <si>
    <t>Водопроводная сеть микрорайона "Бежичи"  Бежецкого района г. Брянска</t>
  </si>
  <si>
    <t>Водопровод по пер. Кравцова от д. №4 ул. Рихода Зорга до д. № 63 по  пер. Кравцова в Фокинском районе г. Брянска</t>
  </si>
  <si>
    <t>Водопрводная сеть от ул. Куйбышева до ул. 2-ая Пятилетка в р.п. Большое Полпино Володарского района г. Брянска</t>
  </si>
  <si>
    <t>Водопроводная сеть по ул. Минская, пер. Минский в р.п. Чайковичи Бежицкого района г. Брянска</t>
  </si>
  <si>
    <t>Канализационная сеть микрорайона "Малое Кзьмино" Советского района г. Брянска</t>
  </si>
  <si>
    <t>Водопроводная сеть по ул. Мичурина в Володарском районе г. Брянска</t>
  </si>
  <si>
    <t>Канализация по ул. Саратовская в Бежицком районе г. Брянска</t>
  </si>
  <si>
    <t>Канализационная сеть по ул. Клинцовской, Кромской и пер. Кромскому в Бежицком районе г. Брянска</t>
  </si>
  <si>
    <t>Канализационная сеть по ул. Тракторная и пер. Почтовому в Бежицком районе г. Брянска (в т.ч. 1,2,3 очереди строительства)</t>
  </si>
  <si>
    <t>Канализационная сеть по ул. Маяковского Бежицкого района г. Брянска</t>
  </si>
  <si>
    <t>Каналзационная сеть по пер. Банному в Бежицком раоне г. Брянска</t>
  </si>
  <si>
    <t>Канализационная сеть по ул. Липецкой в Володарском районе г. Брянска</t>
  </si>
  <si>
    <t>Канализационная сеть по проспекту Станке Димитрова д. 106А, 106Б,  106Г, 106Д, 106И, 106К, 106Л, 106М, 106Н, 106П, 106 Р, 106 С Советского района г. Брянска</t>
  </si>
  <si>
    <t>Канализационная сеть по ул. Дарвина в Володарском районе г. Брнска</t>
  </si>
  <si>
    <t>Канализационная сеть по пер. Слесарному, ул. Деповкая в Володарском районе г. Брянска</t>
  </si>
  <si>
    <t>4. Главный распорядитель бюджетных средст - Комитет по физкультуре и спорту Брянской городской администрации</t>
  </si>
  <si>
    <t>74-25-63</t>
  </si>
  <si>
    <t>Реконструкция здания МБОУ СОШ № 13 имени Героя Советского Союза И.Б. Катунина г. Брянска со стоительством пристройки</t>
  </si>
  <si>
    <t>Водопровод по пер. Кравцова от д. №4 ул. Рихорда Зорга до д. № 63 по  пер. Кравцова в Фокинском районе г. Брянска</t>
  </si>
  <si>
    <t>Водопроводная сеть микрорайона "Бежичи"  Бежицкого района г. Брянска</t>
  </si>
  <si>
    <t>Канализационная сеть микрорайона "Малое Кузьмино" Советского района г. Брянска</t>
  </si>
  <si>
    <t>Проект переченя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</si>
</sst>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Segoe U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9" fillId="0" borderId="0"/>
  </cellStyleXfs>
  <cellXfs count="113">
    <xf numFmtId="0" fontId="0" fillId="0" borderId="0" xfId="0"/>
    <xf numFmtId="0" fontId="4" fillId="0" borderId="0" xfId="0" applyFont="1"/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/>
    <xf numFmtId="4" fontId="3" fillId="0" borderId="6" xfId="0" applyNumberFormat="1" applyFont="1" applyBorder="1"/>
    <xf numFmtId="4" fontId="5" fillId="2" borderId="6" xfId="0" applyNumberFormat="1" applyFont="1" applyFill="1" applyBorder="1"/>
    <xf numFmtId="4" fontId="5" fillId="0" borderId="6" xfId="0" applyNumberFormat="1" applyFont="1" applyBorder="1"/>
    <xf numFmtId="0" fontId="4" fillId="0" borderId="6" xfId="0" applyFont="1" applyBorder="1"/>
    <xf numFmtId="0" fontId="7" fillId="0" borderId="6" xfId="0" applyFont="1" applyBorder="1"/>
    <xf numFmtId="4" fontId="8" fillId="2" borderId="6" xfId="0" applyNumberFormat="1" applyFont="1" applyFill="1" applyBorder="1"/>
    <xf numFmtId="0" fontId="5" fillId="0" borderId="2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wrapText="1"/>
    </xf>
    <xf numFmtId="0" fontId="9" fillId="0" borderId="6" xfId="0" applyFont="1" applyBorder="1"/>
    <xf numFmtId="4" fontId="10" fillId="0" borderId="6" xfId="0" applyNumberFormat="1" applyFont="1" applyBorder="1"/>
    <xf numFmtId="0" fontId="9" fillId="0" borderId="6" xfId="0" applyFont="1" applyBorder="1" applyAlignment="1">
      <alignment horizontal="center" vertical="center" wrapText="1"/>
    </xf>
    <xf numFmtId="164" fontId="8" fillId="0" borderId="9" xfId="0" applyNumberFormat="1" applyFont="1" applyFill="1" applyBorder="1" applyAlignment="1">
      <alignment horizontal="left" vertical="center" wrapText="1"/>
    </xf>
    <xf numFmtId="4" fontId="8" fillId="0" borderId="6" xfId="0" applyNumberFormat="1" applyFont="1" applyBorder="1"/>
    <xf numFmtId="4" fontId="9" fillId="0" borderId="6" xfId="0" applyNumberFormat="1" applyFont="1" applyBorder="1"/>
    <xf numFmtId="0" fontId="9" fillId="0" borderId="6" xfId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left" wrapText="1"/>
    </xf>
    <xf numFmtId="0" fontId="9" fillId="2" borderId="6" xfId="1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>
      <alignment horizontal="left" vertical="center" wrapText="1"/>
    </xf>
    <xf numFmtId="0" fontId="12" fillId="0" borderId="6" xfId="0" applyFont="1" applyBorder="1"/>
    <xf numFmtId="4" fontId="3" fillId="0" borderId="6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left" vertical="center" wrapText="1"/>
    </xf>
    <xf numFmtId="0" fontId="5" fillId="0" borderId="6" xfId="0" applyFont="1" applyBorder="1"/>
    <xf numFmtId="0" fontId="5" fillId="0" borderId="8" xfId="0" applyFont="1" applyBorder="1"/>
    <xf numFmtId="164" fontId="13" fillId="0" borderId="6" xfId="0" applyNumberFormat="1" applyFont="1" applyFill="1" applyBorder="1" applyAlignment="1">
      <alignment horizontal="left" vertical="center" wrapText="1"/>
    </xf>
    <xf numFmtId="0" fontId="1" fillId="0" borderId="0" xfId="0" applyFont="1"/>
    <xf numFmtId="0" fontId="8" fillId="0" borderId="6" xfId="0" applyFont="1" applyBorder="1"/>
    <xf numFmtId="164" fontId="8" fillId="0" borderId="6" xfId="0" applyNumberFormat="1" applyFont="1" applyFill="1" applyBorder="1" applyAlignment="1">
      <alignment horizontal="left" vertical="center" wrapText="1"/>
    </xf>
    <xf numFmtId="0" fontId="14" fillId="0" borderId="6" xfId="0" applyFont="1" applyBorder="1"/>
    <xf numFmtId="4" fontId="14" fillId="0" borderId="6" xfId="0" applyNumberFormat="1" applyFont="1" applyBorder="1"/>
    <xf numFmtId="164" fontId="8" fillId="0" borderId="7" xfId="0" applyNumberFormat="1" applyFont="1" applyFill="1" applyBorder="1" applyAlignment="1">
      <alignment horizontal="left" vertical="center" wrapText="1"/>
    </xf>
    <xf numFmtId="164" fontId="8" fillId="0" borderId="11" xfId="0" applyNumberFormat="1" applyFont="1" applyFill="1" applyBorder="1" applyAlignment="1">
      <alignment horizontal="left" vertical="center" wrapText="1"/>
    </xf>
    <xf numFmtId="4" fontId="8" fillId="0" borderId="6" xfId="0" applyNumberFormat="1" applyFont="1" applyFill="1" applyBorder="1"/>
    <xf numFmtId="0" fontId="16" fillId="0" borderId="6" xfId="0" applyFont="1" applyBorder="1"/>
    <xf numFmtId="0" fontId="10" fillId="0" borderId="6" xfId="0" applyFont="1" applyBorder="1"/>
    <xf numFmtId="0" fontId="9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0" fillId="0" borderId="12" xfId="0" applyFont="1" applyBorder="1"/>
    <xf numFmtId="0" fontId="9" fillId="0" borderId="12" xfId="0" applyFont="1" applyBorder="1" applyAlignment="1">
      <alignment horizontal="center" vertical="center"/>
    </xf>
    <xf numFmtId="4" fontId="8" fillId="0" borderId="6" xfId="0" applyNumberFormat="1" applyFont="1" applyBorder="1" applyAlignment="1">
      <alignment wrapText="1"/>
    </xf>
    <xf numFmtId="164" fontId="5" fillId="0" borderId="7" xfId="0" applyNumberFormat="1" applyFont="1" applyFill="1" applyBorder="1" applyAlignment="1">
      <alignment horizontal="left" vertical="center" wrapText="1"/>
    </xf>
    <xf numFmtId="4" fontId="5" fillId="0" borderId="6" xfId="0" applyNumberFormat="1" applyFont="1" applyBorder="1" applyAlignment="1">
      <alignment wrapText="1"/>
    </xf>
    <xf numFmtId="4" fontId="10" fillId="0" borderId="6" xfId="0" applyNumberFormat="1" applyFont="1" applyBorder="1" applyAlignment="1">
      <alignment wrapText="1"/>
    </xf>
    <xf numFmtId="0" fontId="0" fillId="0" borderId="6" xfId="0" applyBorder="1"/>
    <xf numFmtId="0" fontId="0" fillId="0" borderId="0" xfId="0" applyBorder="1"/>
    <xf numFmtId="0" fontId="3" fillId="0" borderId="6" xfId="0" applyFont="1" applyBorder="1" applyAlignment="1">
      <alignment wrapText="1"/>
    </xf>
    <xf numFmtId="0" fontId="3" fillId="0" borderId="6" xfId="0" applyFont="1" applyBorder="1" applyAlignment="1">
      <alignment horizontal="center" wrapText="1"/>
    </xf>
    <xf numFmtId="0" fontId="4" fillId="0" borderId="6" xfId="0" applyFont="1" applyBorder="1" applyAlignment="1">
      <alignment wrapText="1"/>
    </xf>
    <xf numFmtId="0" fontId="17" fillId="0" borderId="0" xfId="0" applyFont="1" applyBorder="1"/>
    <xf numFmtId="0" fontId="1" fillId="0" borderId="6" xfId="0" applyFont="1" applyBorder="1"/>
    <xf numFmtId="0" fontId="15" fillId="0" borderId="6" xfId="0" applyFont="1" applyBorder="1"/>
    <xf numFmtId="0" fontId="2" fillId="0" borderId="0" xfId="0" applyFont="1" applyBorder="1" applyAlignment="1"/>
    <xf numFmtId="0" fontId="7" fillId="2" borderId="6" xfId="2" applyFont="1" applyFill="1" applyBorder="1" applyAlignment="1">
      <alignment vertical="top" wrapText="1"/>
    </xf>
    <xf numFmtId="0" fontId="8" fillId="0" borderId="8" xfId="0" applyFont="1" applyBorder="1"/>
    <xf numFmtId="4" fontId="10" fillId="3" borderId="6" xfId="0" applyNumberFormat="1" applyFont="1" applyFill="1" applyBorder="1"/>
    <xf numFmtId="0" fontId="0" fillId="0" borderId="6" xfId="0" applyBorder="1" applyAlignment="1">
      <alignment wrapText="1"/>
    </xf>
    <xf numFmtId="0" fontId="1" fillId="0" borderId="6" xfId="0" applyFont="1" applyBorder="1" applyAlignment="1">
      <alignment wrapText="1"/>
    </xf>
    <xf numFmtId="4" fontId="3" fillId="3" borderId="6" xfId="0" applyNumberFormat="1" applyFont="1" applyFill="1" applyBorder="1" applyAlignment="1">
      <alignment wrapText="1"/>
    </xf>
    <xf numFmtId="0" fontId="1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7" fillId="2" borderId="6" xfId="0" applyNumberFormat="1" applyFont="1" applyFill="1" applyBorder="1" applyAlignment="1" applyProtection="1">
      <alignment horizontal="left" wrapText="1"/>
      <protection locked="0"/>
    </xf>
    <xf numFmtId="0" fontId="14" fillId="0" borderId="8" xfId="0" applyFont="1" applyBorder="1"/>
    <xf numFmtId="0" fontId="15" fillId="2" borderId="6" xfId="0" applyFont="1" applyFill="1" applyBorder="1" applyAlignment="1">
      <alignment wrapText="1"/>
    </xf>
    <xf numFmtId="4" fontId="5" fillId="3" borderId="6" xfId="0" applyNumberFormat="1" applyFont="1" applyFill="1" applyBorder="1"/>
    <xf numFmtId="0" fontId="7" fillId="2" borderId="6" xfId="2" applyFont="1" applyFill="1" applyBorder="1" applyAlignment="1">
      <alignment vertical="center" wrapText="1"/>
    </xf>
    <xf numFmtId="0" fontId="21" fillId="2" borderId="6" xfId="0" applyNumberFormat="1" applyFont="1" applyFill="1" applyBorder="1" applyAlignment="1">
      <alignment horizontal="left" wrapText="1"/>
    </xf>
    <xf numFmtId="4" fontId="4" fillId="0" borderId="6" xfId="0" applyNumberFormat="1" applyFont="1" applyBorder="1"/>
    <xf numFmtId="0" fontId="22" fillId="0" borderId="6" xfId="0" applyFont="1" applyBorder="1" applyAlignment="1">
      <alignment horizontal="center" vertical="center" wrapText="1"/>
    </xf>
    <xf numFmtId="0" fontId="20" fillId="2" borderId="6" xfId="0" applyNumberFormat="1" applyFont="1" applyFill="1" applyBorder="1" applyAlignment="1">
      <alignment horizontal="left" wrapText="1"/>
    </xf>
    <xf numFmtId="4" fontId="23" fillId="0" borderId="6" xfId="0" applyNumberFormat="1" applyFont="1" applyBorder="1"/>
    <xf numFmtId="4" fontId="24" fillId="0" borderId="6" xfId="0" applyNumberFormat="1" applyFont="1" applyBorder="1"/>
    <xf numFmtId="0" fontId="23" fillId="0" borderId="6" xfId="0" applyFont="1" applyBorder="1"/>
    <xf numFmtId="0" fontId="20" fillId="3" borderId="6" xfId="0" applyNumberFormat="1" applyFont="1" applyFill="1" applyBorder="1" applyAlignment="1">
      <alignment horizontal="left" wrapText="1"/>
    </xf>
    <xf numFmtId="4" fontId="3" fillId="3" borderId="6" xfId="0" applyNumberFormat="1" applyFont="1" applyFill="1" applyBorder="1"/>
    <xf numFmtId="164" fontId="4" fillId="0" borderId="7" xfId="0" applyNumberFormat="1" applyFont="1" applyFill="1" applyBorder="1" applyAlignment="1">
      <alignment horizontal="left" vertical="center" wrapText="1"/>
    </xf>
    <xf numFmtId="0" fontId="20" fillId="2" borderId="6" xfId="0" applyNumberFormat="1" applyFont="1" applyFill="1" applyBorder="1" applyAlignment="1">
      <alignment horizontal="center" wrapText="1"/>
    </xf>
    <xf numFmtId="4" fontId="3" fillId="2" borderId="6" xfId="0" applyNumberFormat="1" applyFont="1" applyFill="1" applyBorder="1"/>
    <xf numFmtId="0" fontId="23" fillId="3" borderId="6" xfId="0" applyFont="1" applyFill="1" applyBorder="1"/>
    <xf numFmtId="4" fontId="23" fillId="3" borderId="6" xfId="0" applyNumberFormat="1" applyFont="1" applyFill="1" applyBorder="1"/>
    <xf numFmtId="0" fontId="4" fillId="3" borderId="6" xfId="0" applyFont="1" applyFill="1" applyBorder="1"/>
    <xf numFmtId="0" fontId="0" fillId="0" borderId="6" xfId="0" applyFont="1" applyBorder="1"/>
    <xf numFmtId="2" fontId="8" fillId="2" borderId="6" xfId="0" applyNumberFormat="1" applyFont="1" applyFill="1" applyBorder="1"/>
    <xf numFmtId="0" fontId="9" fillId="2" borderId="6" xfId="0" applyFont="1" applyFill="1" applyBorder="1"/>
    <xf numFmtId="4" fontId="10" fillId="2" borderId="6" xfId="0" applyNumberFormat="1" applyFont="1" applyFill="1" applyBorder="1"/>
    <xf numFmtId="0" fontId="3" fillId="2" borderId="6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wrapText="1"/>
    </xf>
    <xf numFmtId="0" fontId="23" fillId="2" borderId="6" xfId="0" applyFont="1" applyFill="1" applyBorder="1"/>
    <xf numFmtId="4" fontId="23" fillId="2" borderId="6" xfId="0" applyNumberFormat="1" applyFont="1" applyFill="1" applyBorder="1"/>
    <xf numFmtId="0" fontId="4" fillId="2" borderId="6" xfId="0" applyFont="1" applyFill="1" applyBorder="1"/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18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0" fillId="2" borderId="2" xfId="0" applyNumberFormat="1" applyFont="1" applyFill="1" applyBorder="1" applyAlignment="1">
      <alignment horizontal="center" wrapText="1"/>
    </xf>
    <xf numFmtId="0" fontId="20" fillId="2" borderId="3" xfId="0" applyNumberFormat="1" applyFont="1" applyFill="1" applyBorder="1" applyAlignment="1">
      <alignment horizontal="center" wrapText="1"/>
    </xf>
    <xf numFmtId="0" fontId="20" fillId="2" borderId="4" xfId="0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3"/>
  <sheetViews>
    <sheetView workbookViewId="0">
      <pane ySplit="5" topLeftCell="A39" activePane="bottomLeft" state="frozen"/>
      <selection pane="bottomLeft" sqref="A1:XFD1048576"/>
    </sheetView>
  </sheetViews>
  <sheetFormatPr defaultRowHeight="15" x14ac:dyDescent="0.25"/>
  <cols>
    <col min="1" max="1" width="60.85546875" customWidth="1"/>
    <col min="2" max="2" width="18.28515625" customWidth="1"/>
    <col min="3" max="3" width="18.42578125" customWidth="1"/>
    <col min="4" max="4" width="18.140625" customWidth="1"/>
    <col min="5" max="5" width="18.7109375" customWidth="1"/>
    <col min="6" max="6" width="41" customWidth="1"/>
  </cols>
  <sheetData>
    <row r="1" spans="1:6" ht="18.75" x14ac:dyDescent="0.3">
      <c r="A1" s="100" t="s">
        <v>0</v>
      </c>
      <c r="B1" s="100"/>
      <c r="C1" s="100"/>
      <c r="D1" s="100"/>
      <c r="E1" s="100"/>
    </row>
    <row r="2" spans="1:6" ht="34.5" customHeight="1" x14ac:dyDescent="0.25">
      <c r="A2" s="106" t="s">
        <v>45</v>
      </c>
      <c r="B2" s="106"/>
      <c r="C2" s="106"/>
      <c r="D2" s="106"/>
      <c r="E2" s="106"/>
      <c r="F2" s="106"/>
    </row>
    <row r="3" spans="1:6" x14ac:dyDescent="0.25">
      <c r="A3" s="1"/>
      <c r="B3" s="1"/>
      <c r="C3" s="1"/>
      <c r="D3" s="1"/>
      <c r="E3" s="1" t="s">
        <v>1</v>
      </c>
    </row>
    <row r="4" spans="1:6" ht="15" customHeight="1" x14ac:dyDescent="0.25">
      <c r="A4" s="101" t="s">
        <v>2</v>
      </c>
      <c r="B4" s="101" t="s">
        <v>3</v>
      </c>
      <c r="C4" s="103" t="s">
        <v>4</v>
      </c>
      <c r="D4" s="104"/>
      <c r="E4" s="105"/>
      <c r="F4" s="98" t="s">
        <v>47</v>
      </c>
    </row>
    <row r="5" spans="1:6" ht="26.25" customHeight="1" x14ac:dyDescent="0.25">
      <c r="A5" s="102"/>
      <c r="B5" s="102"/>
      <c r="C5" s="2" t="s">
        <v>5</v>
      </c>
      <c r="D5" s="2" t="s">
        <v>6</v>
      </c>
      <c r="E5" s="2" t="s">
        <v>46</v>
      </c>
      <c r="F5" s="99"/>
    </row>
    <row r="6" spans="1:6" ht="33.75" customHeight="1" x14ac:dyDescent="0.25">
      <c r="A6" s="49" t="s">
        <v>7</v>
      </c>
      <c r="B6" s="4">
        <f>B7+B8+B9</f>
        <v>6058703107.539999</v>
      </c>
      <c r="C6" s="4">
        <f>C7+C8+C9</f>
        <v>2395670704.8499999</v>
      </c>
      <c r="D6" s="4">
        <f>D7+D8+D9</f>
        <v>1752107085.8099999</v>
      </c>
      <c r="E6" s="4">
        <f>E7+E8+E9</f>
        <v>1910925316.8799999</v>
      </c>
      <c r="F6" s="47"/>
    </row>
    <row r="7" spans="1:6" x14ac:dyDescent="0.25">
      <c r="A7" s="3" t="s">
        <v>8</v>
      </c>
      <c r="B7" s="4">
        <f>C7+D7+E7</f>
        <v>172418259.89999998</v>
      </c>
      <c r="C7" s="4">
        <f t="shared" ref="C7:E8" si="0">C43+C148+C167+C176</f>
        <v>41770382.119999997</v>
      </c>
      <c r="D7" s="4">
        <f t="shared" si="0"/>
        <v>61997102.519999996</v>
      </c>
      <c r="E7" s="4">
        <f t="shared" si="0"/>
        <v>68650775.260000005</v>
      </c>
      <c r="F7" s="47"/>
    </row>
    <row r="8" spans="1:6" x14ac:dyDescent="0.25">
      <c r="A8" s="3" t="s">
        <v>9</v>
      </c>
      <c r="B8" s="4">
        <f>C8+D8+E8</f>
        <v>5759410945.6399994</v>
      </c>
      <c r="C8" s="4">
        <f t="shared" si="0"/>
        <v>2335986720.73</v>
      </c>
      <c r="D8" s="4">
        <f t="shared" si="0"/>
        <v>1581149683.29</v>
      </c>
      <c r="E8" s="4">
        <f t="shared" si="0"/>
        <v>1842274541.6199999</v>
      </c>
      <c r="F8" s="47"/>
    </row>
    <row r="9" spans="1:6" x14ac:dyDescent="0.25">
      <c r="A9" s="3" t="s">
        <v>10</v>
      </c>
      <c r="B9" s="4">
        <f>C9+D9+E9</f>
        <v>126873902</v>
      </c>
      <c r="C9" s="4">
        <f>C41+C150</f>
        <v>17913602</v>
      </c>
      <c r="D9" s="4">
        <f>D41+D150</f>
        <v>108960300</v>
      </c>
      <c r="E9" s="4">
        <f>E25+E150</f>
        <v>0</v>
      </c>
      <c r="F9" s="47"/>
    </row>
    <row r="10" spans="1:6" ht="36.75" customHeight="1" x14ac:dyDescent="0.25">
      <c r="A10" s="93" t="s">
        <v>11</v>
      </c>
      <c r="B10" s="94"/>
      <c r="C10" s="94"/>
      <c r="D10" s="94"/>
      <c r="E10" s="95"/>
      <c r="F10" s="47"/>
    </row>
    <row r="11" spans="1:6" ht="51.75" customHeight="1" x14ac:dyDescent="0.25">
      <c r="A11" s="2" t="s">
        <v>12</v>
      </c>
      <c r="B11" s="4">
        <f>B12+B15+B19</f>
        <v>2214344306.1900001</v>
      </c>
      <c r="C11" s="4">
        <f>C12+C15+C19</f>
        <v>1280096535.3499999</v>
      </c>
      <c r="D11" s="4">
        <f>D12+D15+D19</f>
        <v>66013691.439999998</v>
      </c>
      <c r="E11" s="4">
        <f>E12+E15+E19</f>
        <v>868234079.39999998</v>
      </c>
      <c r="F11" s="47"/>
    </row>
    <row r="12" spans="1:6" ht="39" customHeight="1" x14ac:dyDescent="0.25">
      <c r="A12" s="56" t="s">
        <v>48</v>
      </c>
      <c r="B12" s="5">
        <f>B13+B14</f>
        <v>880198060</v>
      </c>
      <c r="C12" s="5">
        <f>C13+C14</f>
        <v>0</v>
      </c>
      <c r="D12" s="5">
        <f>D13+D14</f>
        <v>11963980.6</v>
      </c>
      <c r="E12" s="6">
        <f>E13+E14</f>
        <v>868234079.39999998</v>
      </c>
      <c r="F12" s="47"/>
    </row>
    <row r="13" spans="1:6" x14ac:dyDescent="0.25">
      <c r="A13" s="7" t="s">
        <v>8</v>
      </c>
      <c r="B13" s="5">
        <f>C13+D13+E13</f>
        <v>47619903</v>
      </c>
      <c r="C13" s="5"/>
      <c r="D13" s="5">
        <v>3638199.03</v>
      </c>
      <c r="E13" s="5">
        <v>43981703.969999999</v>
      </c>
      <c r="F13" s="47"/>
    </row>
    <row r="14" spans="1:6" x14ac:dyDescent="0.25">
      <c r="A14" s="7" t="s">
        <v>9</v>
      </c>
      <c r="B14" s="5">
        <f>C14+D14+E14</f>
        <v>832578157</v>
      </c>
      <c r="C14" s="5"/>
      <c r="D14" s="5">
        <v>8325781.5700000003</v>
      </c>
      <c r="E14" s="5">
        <v>824252375.42999995</v>
      </c>
      <c r="F14" s="47"/>
    </row>
    <row r="15" spans="1:6" ht="25.5" x14ac:dyDescent="0.25">
      <c r="A15" s="10" t="s">
        <v>13</v>
      </c>
      <c r="B15" s="5">
        <f>B16+B17+B18</f>
        <v>101823013.86999999</v>
      </c>
      <c r="C15" s="5">
        <f>C16+C17+C18</f>
        <v>47773303.030000001</v>
      </c>
      <c r="D15" s="5">
        <f>D16+D17+D18</f>
        <v>54049710.839999996</v>
      </c>
      <c r="E15" s="5">
        <f>E16+E17+E18</f>
        <v>0</v>
      </c>
      <c r="F15" s="47"/>
    </row>
    <row r="16" spans="1:6" x14ac:dyDescent="0.25">
      <c r="A16" s="8" t="s">
        <v>8</v>
      </c>
      <c r="B16" s="5">
        <f t="shared" ref="B16:B21" si="1">C16+D16+E16</f>
        <v>2107230.14</v>
      </c>
      <c r="C16" s="5">
        <v>972733.03</v>
      </c>
      <c r="D16" s="5">
        <v>1134497.1100000001</v>
      </c>
      <c r="E16" s="9"/>
      <c r="F16" s="47"/>
    </row>
    <row r="17" spans="1:6" x14ac:dyDescent="0.25">
      <c r="A17" s="8" t="s">
        <v>9</v>
      </c>
      <c r="B17" s="5">
        <f t="shared" si="1"/>
        <v>99715783.729999989</v>
      </c>
      <c r="C17" s="5">
        <v>46800570</v>
      </c>
      <c r="D17" s="5">
        <v>52915213.729999997</v>
      </c>
      <c r="E17" s="5"/>
      <c r="F17" s="47"/>
    </row>
    <row r="18" spans="1:6" x14ac:dyDescent="0.25">
      <c r="A18" s="8" t="s">
        <v>10</v>
      </c>
      <c r="B18" s="5">
        <f t="shared" si="1"/>
        <v>0</v>
      </c>
      <c r="C18" s="5"/>
      <c r="D18" s="5"/>
      <c r="E18" s="5"/>
      <c r="F18" s="47"/>
    </row>
    <row r="19" spans="1:6" ht="30" x14ac:dyDescent="0.25">
      <c r="A19" s="11" t="s">
        <v>14</v>
      </c>
      <c r="B19" s="5">
        <f t="shared" si="1"/>
        <v>1232323232.3199999</v>
      </c>
      <c r="C19" s="5">
        <f>C20+C21</f>
        <v>1232323232.3199999</v>
      </c>
      <c r="D19" s="5">
        <f>D20+D21</f>
        <v>0</v>
      </c>
      <c r="E19" s="5">
        <f>E20+E21</f>
        <v>0</v>
      </c>
      <c r="F19" s="47"/>
    </row>
    <row r="20" spans="1:6" x14ac:dyDescent="0.25">
      <c r="A20" s="8" t="s">
        <v>8</v>
      </c>
      <c r="B20" s="5">
        <f t="shared" si="1"/>
        <v>12323232.32</v>
      </c>
      <c r="C20" s="5">
        <v>12323232.32</v>
      </c>
      <c r="D20" s="5"/>
      <c r="E20" s="5"/>
      <c r="F20" s="47"/>
    </row>
    <row r="21" spans="1:6" x14ac:dyDescent="0.25">
      <c r="A21" s="8" t="s">
        <v>9</v>
      </c>
      <c r="B21" s="5">
        <f t="shared" si="1"/>
        <v>1220000000</v>
      </c>
      <c r="C21" s="5">
        <v>1220000000</v>
      </c>
      <c r="D21" s="5"/>
      <c r="E21" s="5"/>
      <c r="F21" s="47"/>
    </row>
    <row r="22" spans="1:6" x14ac:dyDescent="0.25">
      <c r="A22" s="12" t="s">
        <v>15</v>
      </c>
      <c r="B22" s="13">
        <f>B23+B24+B25</f>
        <v>2214344306.1900001</v>
      </c>
      <c r="C22" s="13">
        <f>C23+C24+C25</f>
        <v>1280096535.3499999</v>
      </c>
      <c r="D22" s="13">
        <f>D23+D24+D25</f>
        <v>66013691.439999998</v>
      </c>
      <c r="E22" s="13">
        <f>E23+E24+E25</f>
        <v>868234079.39999998</v>
      </c>
      <c r="F22" s="47"/>
    </row>
    <row r="23" spans="1:6" x14ac:dyDescent="0.25">
      <c r="A23" s="12" t="s">
        <v>8</v>
      </c>
      <c r="B23" s="13">
        <f>C23+D23+E23</f>
        <v>62050365.459999993</v>
      </c>
      <c r="C23" s="13">
        <f t="shared" ref="C23:E24" si="2">C13+C16+C20</f>
        <v>13295965.35</v>
      </c>
      <c r="D23" s="13">
        <f t="shared" si="2"/>
        <v>4772696.1399999997</v>
      </c>
      <c r="E23" s="13">
        <f t="shared" si="2"/>
        <v>43981703.969999999</v>
      </c>
      <c r="F23" s="47"/>
    </row>
    <row r="24" spans="1:6" x14ac:dyDescent="0.25">
      <c r="A24" s="12" t="s">
        <v>9</v>
      </c>
      <c r="B24" s="13">
        <f>C24+D24+E24</f>
        <v>2152293940.73</v>
      </c>
      <c r="C24" s="13">
        <f t="shared" si="2"/>
        <v>1266800570</v>
      </c>
      <c r="D24" s="13">
        <f t="shared" si="2"/>
        <v>61240995.299999997</v>
      </c>
      <c r="E24" s="13">
        <f t="shared" si="2"/>
        <v>824252375.42999995</v>
      </c>
      <c r="F24" s="47"/>
    </row>
    <row r="25" spans="1:6" x14ac:dyDescent="0.25">
      <c r="A25" s="12" t="s">
        <v>10</v>
      </c>
      <c r="B25" s="13">
        <f>C25+D25+E25</f>
        <v>0</v>
      </c>
      <c r="C25" s="13">
        <f>C18</f>
        <v>0</v>
      </c>
      <c r="D25" s="13">
        <f>+D18</f>
        <v>0</v>
      </c>
      <c r="E25" s="13">
        <f>+E18</f>
        <v>0</v>
      </c>
      <c r="F25" s="47"/>
    </row>
    <row r="26" spans="1:6" ht="28.5" customHeight="1" x14ac:dyDescent="0.25">
      <c r="A26" s="14" t="s">
        <v>16</v>
      </c>
      <c r="B26" s="17">
        <f>C26+D26+E26</f>
        <v>4636509.5</v>
      </c>
      <c r="C26" s="17">
        <f>C30</f>
        <v>446519.66000000003</v>
      </c>
      <c r="D26" s="17">
        <f>D30</f>
        <v>4189989.84</v>
      </c>
      <c r="E26" s="17">
        <f>E30</f>
        <v>0</v>
      </c>
      <c r="F26" s="47"/>
    </row>
    <row r="27" spans="1:6" ht="26.25" hidden="1" customHeight="1" x14ac:dyDescent="0.25">
      <c r="A27" s="18" t="s">
        <v>19</v>
      </c>
      <c r="B27" s="17">
        <f>B28</f>
        <v>0</v>
      </c>
      <c r="C27" s="17">
        <f>C28</f>
        <v>0</v>
      </c>
      <c r="D27" s="17">
        <f>D28+D29</f>
        <v>0</v>
      </c>
      <c r="E27" s="17">
        <f>E28+E29</f>
        <v>0</v>
      </c>
      <c r="F27" s="47"/>
    </row>
    <row r="28" spans="1:6" ht="26.25" hidden="1" customHeight="1" x14ac:dyDescent="0.25">
      <c r="A28" s="19" t="s">
        <v>20</v>
      </c>
      <c r="B28" s="16">
        <f>B29</f>
        <v>0</v>
      </c>
      <c r="C28" s="16">
        <f>C29</f>
        <v>0</v>
      </c>
      <c r="D28" s="16"/>
      <c r="E28" s="16"/>
      <c r="F28" s="47"/>
    </row>
    <row r="29" spans="1:6" ht="26.25" hidden="1" customHeight="1" x14ac:dyDescent="0.25">
      <c r="A29" s="8" t="s">
        <v>21</v>
      </c>
      <c r="B29" s="16"/>
      <c r="C29" s="16"/>
      <c r="D29" s="16"/>
      <c r="E29" s="16"/>
      <c r="F29" s="47"/>
    </row>
    <row r="30" spans="1:6" ht="28.5" customHeight="1" x14ac:dyDescent="0.25">
      <c r="A30" s="20" t="s">
        <v>22</v>
      </c>
      <c r="B30" s="17">
        <f>B31+B34</f>
        <v>4636509.5</v>
      </c>
      <c r="C30" s="17">
        <f>C38</f>
        <v>446519.66000000003</v>
      </c>
      <c r="D30" s="17">
        <f>D31+D34</f>
        <v>4189989.84</v>
      </c>
      <c r="E30" s="17">
        <f>E31+E34</f>
        <v>0</v>
      </c>
      <c r="F30" s="47"/>
    </row>
    <row r="31" spans="1:6" ht="25.5" x14ac:dyDescent="0.25">
      <c r="A31" s="15" t="s">
        <v>23</v>
      </c>
      <c r="B31" s="16">
        <f>B32+B33+B37</f>
        <v>4636509.5</v>
      </c>
      <c r="C31" s="16">
        <f>C32+C33+C37</f>
        <v>446519.66000000003</v>
      </c>
      <c r="D31" s="16">
        <f>D32+D33+D37</f>
        <v>4189989.84</v>
      </c>
      <c r="E31" s="16"/>
      <c r="F31" s="47"/>
    </row>
    <row r="32" spans="1:6" x14ac:dyDescent="0.25">
      <c r="A32" s="8" t="s">
        <v>8</v>
      </c>
      <c r="B32" s="16">
        <f>C32+D32+E32</f>
        <v>2330188.29</v>
      </c>
      <c r="C32" s="16">
        <v>224665.76</v>
      </c>
      <c r="D32" s="16">
        <v>2105522.5299999998</v>
      </c>
      <c r="E32" s="16"/>
      <c r="F32" s="47"/>
    </row>
    <row r="33" spans="1:6" ht="15" customHeight="1" x14ac:dyDescent="0.25">
      <c r="A33" s="8" t="s">
        <v>9</v>
      </c>
      <c r="B33" s="16">
        <f>C33+D33+E33</f>
        <v>2306321.21</v>
      </c>
      <c r="C33" s="16">
        <v>221853.9</v>
      </c>
      <c r="D33" s="16">
        <v>2084467.31</v>
      </c>
      <c r="E33" s="16"/>
      <c r="F33" s="47"/>
    </row>
    <row r="34" spans="1:6" ht="25.5" hidden="1" x14ac:dyDescent="0.25">
      <c r="A34" s="21" t="s">
        <v>24</v>
      </c>
      <c r="B34" s="6"/>
      <c r="C34" s="6"/>
      <c r="D34" s="6"/>
      <c r="E34" s="6"/>
      <c r="F34" s="47"/>
    </row>
    <row r="35" spans="1:6" hidden="1" x14ac:dyDescent="0.25">
      <c r="A35" s="22" t="s">
        <v>8</v>
      </c>
      <c r="B35" s="6"/>
      <c r="C35" s="6"/>
      <c r="D35" s="6"/>
      <c r="E35" s="6"/>
      <c r="F35" s="47"/>
    </row>
    <row r="36" spans="1:6" ht="18.75" hidden="1" customHeight="1" x14ac:dyDescent="0.25">
      <c r="A36" s="22" t="s">
        <v>9</v>
      </c>
      <c r="B36" s="6"/>
      <c r="C36" s="6"/>
      <c r="D36" s="6"/>
      <c r="E36" s="6"/>
      <c r="F36" s="47"/>
    </row>
    <row r="37" spans="1:6" ht="18.75" customHeight="1" x14ac:dyDescent="0.25">
      <c r="A37" s="8" t="s">
        <v>10</v>
      </c>
      <c r="B37" s="6">
        <f>C37+D37+E37</f>
        <v>0</v>
      </c>
      <c r="C37" s="6"/>
      <c r="D37" s="6"/>
      <c r="E37" s="6"/>
      <c r="F37" s="47"/>
    </row>
    <row r="38" spans="1:6" ht="18.75" customHeight="1" x14ac:dyDescent="0.25">
      <c r="A38" s="12" t="s">
        <v>25</v>
      </c>
      <c r="B38" s="4">
        <f>B39+B40+B41</f>
        <v>4636509.5</v>
      </c>
      <c r="C38" s="4">
        <f>C39+C40+C41</f>
        <v>446519.66000000003</v>
      </c>
      <c r="D38" s="4">
        <f>D39+D40+D41</f>
        <v>4189989.84</v>
      </c>
      <c r="E38" s="4">
        <f>E39+E40</f>
        <v>0</v>
      </c>
      <c r="F38" s="47"/>
    </row>
    <row r="39" spans="1:6" ht="18.75" customHeight="1" x14ac:dyDescent="0.25">
      <c r="A39" s="12" t="s">
        <v>8</v>
      </c>
      <c r="B39" s="4">
        <f t="shared" ref="B39:B42" si="3">C39+D39+E39</f>
        <v>2330188.29</v>
      </c>
      <c r="C39" s="4">
        <f t="shared" ref="C39:E40" si="4">C32+C35</f>
        <v>224665.76</v>
      </c>
      <c r="D39" s="4">
        <f t="shared" si="4"/>
        <v>2105522.5299999998</v>
      </c>
      <c r="E39" s="4">
        <f t="shared" si="4"/>
        <v>0</v>
      </c>
      <c r="F39" s="47"/>
    </row>
    <row r="40" spans="1:6" ht="18.75" customHeight="1" x14ac:dyDescent="0.25">
      <c r="A40" s="12" t="s">
        <v>9</v>
      </c>
      <c r="B40" s="4">
        <f t="shared" si="3"/>
        <v>2306321.21</v>
      </c>
      <c r="C40" s="4">
        <f t="shared" si="4"/>
        <v>221853.9</v>
      </c>
      <c r="D40" s="4">
        <f t="shared" si="4"/>
        <v>2084467.31</v>
      </c>
      <c r="E40" s="4">
        <f t="shared" si="4"/>
        <v>0</v>
      </c>
      <c r="F40" s="47"/>
    </row>
    <row r="41" spans="1:6" ht="18.75" customHeight="1" x14ac:dyDescent="0.25">
      <c r="A41" s="12" t="s">
        <v>10</v>
      </c>
      <c r="B41" s="4">
        <f>C41+D41+E41</f>
        <v>0</v>
      </c>
      <c r="C41" s="4">
        <f>C37</f>
        <v>0</v>
      </c>
      <c r="D41" s="4">
        <f>D37</f>
        <v>0</v>
      </c>
      <c r="E41" s="4"/>
      <c r="F41" s="47"/>
    </row>
    <row r="42" spans="1:6" x14ac:dyDescent="0.25">
      <c r="A42" s="86" t="s">
        <v>26</v>
      </c>
      <c r="B42" s="87">
        <f t="shared" si="3"/>
        <v>2218980815.6900001</v>
      </c>
      <c r="C42" s="87">
        <f>C43+C44+C45</f>
        <v>1280543055.01</v>
      </c>
      <c r="D42" s="87">
        <f>D43+D44+D45</f>
        <v>70203681.280000001</v>
      </c>
      <c r="E42" s="87">
        <f>E43+E44+E45</f>
        <v>868234079.39999998</v>
      </c>
      <c r="F42" s="47"/>
    </row>
    <row r="43" spans="1:6" x14ac:dyDescent="0.25">
      <c r="A43" s="12" t="s">
        <v>8</v>
      </c>
      <c r="B43" s="13">
        <f>C43+D43+E43</f>
        <v>64380553.75</v>
      </c>
      <c r="C43" s="13">
        <f t="shared" ref="C43:E44" si="5">C23+C39</f>
        <v>13520631.109999999</v>
      </c>
      <c r="D43" s="13">
        <f t="shared" si="5"/>
        <v>6878218.6699999999</v>
      </c>
      <c r="E43" s="13">
        <f t="shared" si="5"/>
        <v>43981703.969999999</v>
      </c>
      <c r="F43" s="47"/>
    </row>
    <row r="44" spans="1:6" ht="18" customHeight="1" x14ac:dyDescent="0.25">
      <c r="A44" s="12" t="s">
        <v>9</v>
      </c>
      <c r="B44" s="13">
        <f>C44+D44+E44</f>
        <v>2154600261.9400001</v>
      </c>
      <c r="C44" s="13">
        <f t="shared" si="5"/>
        <v>1267022423.9000001</v>
      </c>
      <c r="D44" s="13">
        <f t="shared" si="5"/>
        <v>63325462.609999999</v>
      </c>
      <c r="E44" s="13">
        <f t="shared" si="5"/>
        <v>824252375.42999995</v>
      </c>
      <c r="F44" s="47"/>
    </row>
    <row r="45" spans="1:6" ht="18" customHeight="1" x14ac:dyDescent="0.25">
      <c r="A45" s="12" t="s">
        <v>10</v>
      </c>
      <c r="B45" s="13">
        <f>C45+D45+E45</f>
        <v>0</v>
      </c>
      <c r="C45" s="13">
        <f>C37</f>
        <v>0</v>
      </c>
      <c r="D45" s="13">
        <f>D37</f>
        <v>0</v>
      </c>
      <c r="E45" s="13">
        <f>E37</f>
        <v>0</v>
      </c>
      <c r="F45" s="47"/>
    </row>
    <row r="46" spans="1:6" ht="19.5" customHeight="1" x14ac:dyDescent="0.25">
      <c r="A46" s="93" t="s">
        <v>27</v>
      </c>
      <c r="B46" s="94"/>
      <c r="C46" s="94"/>
      <c r="D46" s="94"/>
      <c r="E46" s="95"/>
      <c r="F46" s="47"/>
    </row>
    <row r="47" spans="1:6" ht="28.5" x14ac:dyDescent="0.25">
      <c r="A47" s="2" t="s">
        <v>16</v>
      </c>
      <c r="B47" s="23">
        <f>C47+D47+E47</f>
        <v>64754858.560000002</v>
      </c>
      <c r="C47" s="23">
        <f>C48+C90</f>
        <v>16434250.529999999</v>
      </c>
      <c r="D47" s="23">
        <f>D48+D90</f>
        <v>33161608.030000001</v>
      </c>
      <c r="E47" s="23">
        <f>E48+E90</f>
        <v>15159000</v>
      </c>
      <c r="F47" s="47"/>
    </row>
    <row r="48" spans="1:6" x14ac:dyDescent="0.25">
      <c r="A48" s="24" t="s">
        <v>17</v>
      </c>
      <c r="B48" s="23">
        <f>C48+D48+E48</f>
        <v>64452378.560000002</v>
      </c>
      <c r="C48" s="23">
        <f>C49+C52</f>
        <v>16131770.529999999</v>
      </c>
      <c r="D48" s="33">
        <f>D55+D57+D59+D61+D63+D65+D67+D69+D71+D73</f>
        <v>33161608.030000001</v>
      </c>
      <c r="E48" s="23">
        <f>E49+E52</f>
        <v>15159000</v>
      </c>
      <c r="F48" s="47"/>
    </row>
    <row r="49" spans="1:6" ht="26.25" customHeight="1" x14ac:dyDescent="0.25">
      <c r="A49" s="25" t="s">
        <v>28</v>
      </c>
      <c r="B49" s="16">
        <f>B50+B51</f>
        <v>16131770.529999999</v>
      </c>
      <c r="C49" s="16">
        <f>C50+C51</f>
        <v>16131770.529999999</v>
      </c>
      <c r="D49" s="16">
        <f>D50</f>
        <v>0</v>
      </c>
      <c r="E49" s="16">
        <f>E50</f>
        <v>0</v>
      </c>
      <c r="F49" s="47"/>
    </row>
    <row r="50" spans="1:6" x14ac:dyDescent="0.25">
      <c r="A50" s="26" t="s">
        <v>8</v>
      </c>
      <c r="B50" s="16">
        <f>C50+D50+E50</f>
        <v>806588.53</v>
      </c>
      <c r="C50" s="16">
        <v>806588.53</v>
      </c>
      <c r="D50" s="16">
        <v>0</v>
      </c>
      <c r="E50" s="16">
        <v>0</v>
      </c>
      <c r="F50" s="47"/>
    </row>
    <row r="51" spans="1:6" x14ac:dyDescent="0.25">
      <c r="A51" s="27" t="s">
        <v>9</v>
      </c>
      <c r="B51" s="16">
        <f>C51+D51+E51</f>
        <v>15325182</v>
      </c>
      <c r="C51" s="16">
        <v>15325182</v>
      </c>
      <c r="D51" s="16">
        <v>0</v>
      </c>
      <c r="E51" s="16">
        <v>0</v>
      </c>
      <c r="F51" s="47"/>
    </row>
    <row r="52" spans="1:6" ht="18" customHeight="1" x14ac:dyDescent="0.25">
      <c r="A52" s="28" t="s">
        <v>29</v>
      </c>
      <c r="B52" s="6">
        <f>B53+B54</f>
        <v>15159000</v>
      </c>
      <c r="C52" s="6">
        <f t="shared" ref="C52:E52" si="6">C53+C54</f>
        <v>0</v>
      </c>
      <c r="D52" s="6">
        <f t="shared" si="6"/>
        <v>0</v>
      </c>
      <c r="E52" s="6">
        <f t="shared" si="6"/>
        <v>15159000</v>
      </c>
      <c r="F52" s="47"/>
    </row>
    <row r="53" spans="1:6" x14ac:dyDescent="0.25">
      <c r="A53" s="26" t="s">
        <v>8</v>
      </c>
      <c r="B53" s="6">
        <f t="shared" ref="B53:B102" si="7">C53+D53+E53</f>
        <v>757950</v>
      </c>
      <c r="C53" s="6"/>
      <c r="D53" s="6">
        <v>0</v>
      </c>
      <c r="E53" s="6">
        <v>757950</v>
      </c>
      <c r="F53" s="47"/>
    </row>
    <row r="54" spans="1:6" x14ac:dyDescent="0.25">
      <c r="A54" s="27" t="s">
        <v>9</v>
      </c>
      <c r="B54" s="6">
        <f>C54+D54+E54</f>
        <v>14401050</v>
      </c>
      <c r="C54" s="6"/>
      <c r="D54" s="6">
        <v>0</v>
      </c>
      <c r="E54" s="6">
        <v>14401050</v>
      </c>
      <c r="F54" s="47"/>
    </row>
    <row r="55" spans="1:6" ht="26.25" x14ac:dyDescent="0.25">
      <c r="A55" s="63" t="s">
        <v>110</v>
      </c>
      <c r="B55" s="6">
        <f>B56</f>
        <v>20415817</v>
      </c>
      <c r="C55" s="6">
        <f>C56</f>
        <v>4844147.29</v>
      </c>
      <c r="D55" s="6">
        <f>D56</f>
        <v>15571669.710000001</v>
      </c>
      <c r="E55" s="6"/>
      <c r="F55" s="47"/>
    </row>
    <row r="56" spans="1:6" x14ac:dyDescent="0.25">
      <c r="A56" s="26" t="s">
        <v>21</v>
      </c>
      <c r="B56" s="6">
        <f>C56+D56</f>
        <v>20415817</v>
      </c>
      <c r="C56" s="6">
        <v>4844147.29</v>
      </c>
      <c r="D56" s="6">
        <v>15571669.710000001</v>
      </c>
      <c r="E56" s="6"/>
      <c r="F56" s="47"/>
    </row>
    <row r="57" spans="1:6" ht="26.25" x14ac:dyDescent="0.25">
      <c r="A57" s="63" t="s">
        <v>105</v>
      </c>
      <c r="B57" s="6">
        <f>B58</f>
        <v>1100000</v>
      </c>
      <c r="C57" s="6"/>
      <c r="D57" s="6">
        <f>D58</f>
        <v>1100000</v>
      </c>
      <c r="E57" s="6"/>
      <c r="F57" s="47"/>
    </row>
    <row r="58" spans="1:6" x14ac:dyDescent="0.25">
      <c r="A58" s="63" t="s">
        <v>21</v>
      </c>
      <c r="B58" s="6">
        <f t="shared" si="7"/>
        <v>1100000</v>
      </c>
      <c r="C58" s="6"/>
      <c r="D58" s="6">
        <v>1100000</v>
      </c>
      <c r="E58" s="6"/>
      <c r="F58" s="47"/>
    </row>
    <row r="59" spans="1:6" ht="18.75" customHeight="1" x14ac:dyDescent="0.25">
      <c r="A59" s="63" t="s">
        <v>106</v>
      </c>
      <c r="B59" s="6">
        <f>B60</f>
        <v>3500000</v>
      </c>
      <c r="C59" s="6"/>
      <c r="D59" s="6">
        <f>D60</f>
        <v>3500000</v>
      </c>
      <c r="E59" s="6"/>
      <c r="F59" s="47"/>
    </row>
    <row r="60" spans="1:6" x14ac:dyDescent="0.25">
      <c r="A60" s="63" t="s">
        <v>8</v>
      </c>
      <c r="B60" s="6">
        <f t="shared" si="7"/>
        <v>3500000</v>
      </c>
      <c r="C60" s="6"/>
      <c r="D60" s="6">
        <v>3500000</v>
      </c>
      <c r="E60" s="6"/>
      <c r="F60" s="47"/>
    </row>
    <row r="61" spans="1:6" ht="26.25" x14ac:dyDescent="0.25">
      <c r="A61" s="63" t="s">
        <v>107</v>
      </c>
      <c r="B61" s="6">
        <f>B62</f>
        <v>2000000</v>
      </c>
      <c r="C61" s="6"/>
      <c r="D61" s="6">
        <f>D62</f>
        <v>2000000</v>
      </c>
      <c r="E61" s="6"/>
      <c r="F61" s="47"/>
    </row>
    <row r="62" spans="1:6" x14ac:dyDescent="0.25">
      <c r="A62" s="63" t="s">
        <v>21</v>
      </c>
      <c r="B62" s="6">
        <f t="shared" si="7"/>
        <v>2000000</v>
      </c>
      <c r="C62" s="6"/>
      <c r="D62" s="6">
        <v>2000000</v>
      </c>
      <c r="E62" s="6"/>
      <c r="F62" s="47"/>
    </row>
    <row r="63" spans="1:6" ht="26.25" x14ac:dyDescent="0.25">
      <c r="A63" s="63" t="s">
        <v>108</v>
      </c>
      <c r="B63" s="6">
        <f>B64</f>
        <v>2000000</v>
      </c>
      <c r="C63" s="6"/>
      <c r="D63" s="6">
        <f>D64</f>
        <v>2000000</v>
      </c>
      <c r="E63" s="6"/>
      <c r="F63" s="47"/>
    </row>
    <row r="64" spans="1:6" x14ac:dyDescent="0.25">
      <c r="A64" s="63" t="s">
        <v>8</v>
      </c>
      <c r="B64" s="6">
        <f t="shared" si="7"/>
        <v>2000000</v>
      </c>
      <c r="C64" s="6"/>
      <c r="D64" s="6">
        <v>2000000</v>
      </c>
      <c r="E64" s="6"/>
      <c r="F64" s="47"/>
    </row>
    <row r="65" spans="1:6" ht="26.25" x14ac:dyDescent="0.25">
      <c r="A65" s="63" t="s">
        <v>109</v>
      </c>
      <c r="B65" s="6">
        <f>B66</f>
        <v>2000000</v>
      </c>
      <c r="C65" s="6"/>
      <c r="D65" s="6">
        <f>D66</f>
        <v>2000000</v>
      </c>
      <c r="E65" s="6"/>
      <c r="F65" s="47"/>
    </row>
    <row r="66" spans="1:6" x14ac:dyDescent="0.25">
      <c r="A66" s="63" t="s">
        <v>8</v>
      </c>
      <c r="B66" s="6">
        <f t="shared" si="7"/>
        <v>2000000</v>
      </c>
      <c r="C66" s="6"/>
      <c r="D66" s="6">
        <v>2000000</v>
      </c>
      <c r="E66" s="6"/>
      <c r="F66" s="47"/>
    </row>
    <row r="67" spans="1:6" x14ac:dyDescent="0.25">
      <c r="A67" s="63" t="s">
        <v>111</v>
      </c>
      <c r="B67" s="6">
        <f>B68</f>
        <v>1000000</v>
      </c>
      <c r="C67" s="6"/>
      <c r="D67" s="6">
        <f>D68</f>
        <v>1000000</v>
      </c>
      <c r="E67" s="6"/>
      <c r="F67" s="47"/>
    </row>
    <row r="68" spans="1:6" x14ac:dyDescent="0.25">
      <c r="A68" s="63" t="s">
        <v>8</v>
      </c>
      <c r="B68" s="6">
        <f t="shared" si="7"/>
        <v>1000000</v>
      </c>
      <c r="C68" s="6"/>
      <c r="D68" s="6">
        <v>1000000</v>
      </c>
      <c r="E68" s="6"/>
      <c r="F68" s="47"/>
    </row>
    <row r="69" spans="1:6" x14ac:dyDescent="0.25">
      <c r="A69" s="63" t="s">
        <v>112</v>
      </c>
      <c r="B69" s="6">
        <f>B70</f>
        <v>2000000</v>
      </c>
      <c r="C69" s="6"/>
      <c r="D69" s="6">
        <f>D70</f>
        <v>2000000</v>
      </c>
      <c r="E69" s="6"/>
      <c r="F69" s="47"/>
    </row>
    <row r="70" spans="1:6" x14ac:dyDescent="0.25">
      <c r="A70" s="63" t="s">
        <v>8</v>
      </c>
      <c r="B70" s="6">
        <f t="shared" si="7"/>
        <v>2000000</v>
      </c>
      <c r="C70" s="6"/>
      <c r="D70" s="6">
        <v>2000000</v>
      </c>
      <c r="E70" s="6"/>
      <c r="F70" s="47"/>
    </row>
    <row r="71" spans="1:6" ht="26.25" x14ac:dyDescent="0.25">
      <c r="A71" s="63" t="s">
        <v>113</v>
      </c>
      <c r="B71" s="6">
        <f>B72</f>
        <v>1389938.32</v>
      </c>
      <c r="C71" s="6"/>
      <c r="D71" s="6">
        <f>D72</f>
        <v>1389938.32</v>
      </c>
      <c r="E71" s="6"/>
      <c r="F71" s="47"/>
    </row>
    <row r="72" spans="1:6" x14ac:dyDescent="0.25">
      <c r="A72" s="63" t="s">
        <v>8</v>
      </c>
      <c r="B72" s="6">
        <f t="shared" si="7"/>
        <v>1389938.32</v>
      </c>
      <c r="C72" s="6"/>
      <c r="D72" s="6">
        <v>1389938.32</v>
      </c>
      <c r="E72" s="6"/>
      <c r="F72" s="47"/>
    </row>
    <row r="73" spans="1:6" ht="26.25" x14ac:dyDescent="0.25">
      <c r="A73" s="63" t="s">
        <v>114</v>
      </c>
      <c r="B73" s="6">
        <f>B74</f>
        <v>2600000</v>
      </c>
      <c r="C73" s="6"/>
      <c r="D73" s="6">
        <f>D74</f>
        <v>2600000</v>
      </c>
      <c r="E73" s="6"/>
      <c r="F73" s="47"/>
    </row>
    <row r="74" spans="1:6" x14ac:dyDescent="0.25">
      <c r="A74" s="63" t="s">
        <v>8</v>
      </c>
      <c r="B74" s="6">
        <f t="shared" si="7"/>
        <v>2600000</v>
      </c>
      <c r="C74" s="6"/>
      <c r="D74" s="6">
        <v>2600000</v>
      </c>
      <c r="E74" s="6"/>
      <c r="F74" s="47"/>
    </row>
    <row r="75" spans="1:6" x14ac:dyDescent="0.25">
      <c r="A75" s="63" t="s">
        <v>115</v>
      </c>
      <c r="B75" s="6">
        <f>B76</f>
        <v>1600000</v>
      </c>
      <c r="C75" s="6"/>
      <c r="D75" s="6"/>
      <c r="E75" s="6">
        <f>E76</f>
        <v>1600000</v>
      </c>
      <c r="F75" s="47"/>
    </row>
    <row r="76" spans="1:6" x14ac:dyDescent="0.25">
      <c r="A76" s="63" t="s">
        <v>8</v>
      </c>
      <c r="B76" s="6">
        <f t="shared" si="7"/>
        <v>1600000</v>
      </c>
      <c r="C76" s="6"/>
      <c r="D76" s="6"/>
      <c r="E76" s="6">
        <v>1600000</v>
      </c>
      <c r="F76" s="47"/>
    </row>
    <row r="77" spans="1:6" x14ac:dyDescent="0.25">
      <c r="A77" s="63" t="s">
        <v>116</v>
      </c>
      <c r="B77" s="6">
        <f>B78</f>
        <v>1500000</v>
      </c>
      <c r="C77" s="6"/>
      <c r="D77" s="6"/>
      <c r="E77" s="6">
        <f>E78</f>
        <v>1500000</v>
      </c>
      <c r="F77" s="47"/>
    </row>
    <row r="78" spans="1:6" x14ac:dyDescent="0.25">
      <c r="A78" s="63" t="s">
        <v>8</v>
      </c>
      <c r="B78" s="6">
        <f t="shared" si="7"/>
        <v>1500000</v>
      </c>
      <c r="C78" s="6"/>
      <c r="D78" s="6"/>
      <c r="E78" s="6">
        <v>1500000</v>
      </c>
      <c r="F78" s="47"/>
    </row>
    <row r="79" spans="1:6" ht="18" customHeight="1" x14ac:dyDescent="0.25">
      <c r="A79" s="63" t="s">
        <v>117</v>
      </c>
      <c r="B79" s="6">
        <f>B80</f>
        <v>2000000</v>
      </c>
      <c r="C79" s="6"/>
      <c r="D79" s="6"/>
      <c r="E79" s="6">
        <f>E80</f>
        <v>2000000</v>
      </c>
      <c r="F79" s="47"/>
    </row>
    <row r="80" spans="1:6" x14ac:dyDescent="0.25">
      <c r="A80" s="63" t="s">
        <v>8</v>
      </c>
      <c r="B80" s="6">
        <f t="shared" si="7"/>
        <v>2000000</v>
      </c>
      <c r="C80" s="6"/>
      <c r="D80" s="6"/>
      <c r="E80" s="6">
        <v>2000000</v>
      </c>
      <c r="F80" s="47"/>
    </row>
    <row r="81" spans="1:6" ht="39" x14ac:dyDescent="0.25">
      <c r="A81" s="63" t="s">
        <v>118</v>
      </c>
      <c r="B81" s="6">
        <f>B82</f>
        <v>1148425.32</v>
      </c>
      <c r="C81" s="6"/>
      <c r="D81" s="6"/>
      <c r="E81" s="6">
        <f>E82</f>
        <v>1148425.32</v>
      </c>
      <c r="F81" s="47"/>
    </row>
    <row r="82" spans="1:6" x14ac:dyDescent="0.25">
      <c r="A82" s="63" t="s">
        <v>8</v>
      </c>
      <c r="B82" s="6">
        <f t="shared" si="7"/>
        <v>1148425.32</v>
      </c>
      <c r="C82" s="6"/>
      <c r="D82" s="6"/>
      <c r="E82" s="6">
        <v>1148425.32</v>
      </c>
      <c r="F82" s="47"/>
    </row>
    <row r="83" spans="1:6" x14ac:dyDescent="0.25">
      <c r="A83" s="63" t="s">
        <v>119</v>
      </c>
      <c r="B83" s="6">
        <f>B84</f>
        <v>1000000</v>
      </c>
      <c r="C83" s="6"/>
      <c r="D83" s="6"/>
      <c r="E83" s="6">
        <f>E84</f>
        <v>1000000</v>
      </c>
      <c r="F83" s="47"/>
    </row>
    <row r="84" spans="1:6" x14ac:dyDescent="0.25">
      <c r="A84" s="63" t="s">
        <v>8</v>
      </c>
      <c r="B84" s="6">
        <f t="shared" si="7"/>
        <v>1000000</v>
      </c>
      <c r="C84" s="6"/>
      <c r="D84" s="6"/>
      <c r="E84" s="6">
        <v>1000000</v>
      </c>
      <c r="F84" s="47"/>
    </row>
    <row r="85" spans="1:6" ht="26.25" x14ac:dyDescent="0.25">
      <c r="A85" s="63" t="s">
        <v>120</v>
      </c>
      <c r="B85" s="6">
        <f>B86</f>
        <v>1000000</v>
      </c>
      <c r="C85" s="6"/>
      <c r="D85" s="6"/>
      <c r="E85" s="6">
        <f>E86</f>
        <v>1000000</v>
      </c>
      <c r="F85" s="47"/>
    </row>
    <row r="86" spans="1:6" x14ac:dyDescent="0.25">
      <c r="A86" s="63" t="s">
        <v>8</v>
      </c>
      <c r="B86" s="6">
        <f t="shared" si="7"/>
        <v>1000000</v>
      </c>
      <c r="C86" s="6"/>
      <c r="D86" s="6"/>
      <c r="E86" s="6">
        <v>1000000</v>
      </c>
      <c r="F86" s="47"/>
    </row>
    <row r="87" spans="1:6" x14ac:dyDescent="0.25">
      <c r="A87" s="32" t="s">
        <v>18</v>
      </c>
      <c r="B87" s="33">
        <f>C87+D87+E87</f>
        <v>77544951.170000002</v>
      </c>
      <c r="C87" s="33">
        <f>C88+C89</f>
        <v>20975917.82</v>
      </c>
      <c r="D87" s="33">
        <f>D88+D89</f>
        <v>33161608.030000001</v>
      </c>
      <c r="E87" s="33">
        <f>E88+E89</f>
        <v>23407425.32</v>
      </c>
      <c r="F87" s="47"/>
    </row>
    <row r="88" spans="1:6" x14ac:dyDescent="0.25">
      <c r="A88" s="32" t="s">
        <v>8</v>
      </c>
      <c r="B88" s="33">
        <f t="shared" si="7"/>
        <v>47818719.170000002</v>
      </c>
      <c r="C88" s="33">
        <f>C50+C53+C56</f>
        <v>5650735.8200000003</v>
      </c>
      <c r="D88" s="33">
        <f>D56+D58+D60+D62+D64+D66+D68+D70+D72+D74</f>
        <v>33161608.030000001</v>
      </c>
      <c r="E88" s="33">
        <f>E76+E78+E80+E82+E84+E86+E53</f>
        <v>9006375.3200000003</v>
      </c>
      <c r="F88" s="47"/>
    </row>
    <row r="89" spans="1:6" x14ac:dyDescent="0.25">
      <c r="A89" s="32" t="s">
        <v>9</v>
      </c>
      <c r="B89" s="33">
        <f t="shared" si="7"/>
        <v>29726232</v>
      </c>
      <c r="C89" s="33">
        <f>C51+C54</f>
        <v>15325182</v>
      </c>
      <c r="D89" s="33"/>
      <c r="E89" s="33">
        <f>E54</f>
        <v>14401050</v>
      </c>
      <c r="F89" s="47"/>
    </row>
    <row r="90" spans="1:6" ht="27.75" customHeight="1" x14ac:dyDescent="0.25">
      <c r="A90" s="2" t="s">
        <v>22</v>
      </c>
      <c r="B90" s="33">
        <f>C90+D90+E90</f>
        <v>302480</v>
      </c>
      <c r="C90" s="33">
        <f>C91+C95+C99</f>
        <v>302480</v>
      </c>
      <c r="D90" s="33">
        <f>D91+D95+D99</f>
        <v>0</v>
      </c>
      <c r="E90" s="33">
        <f>E91+E95+E99</f>
        <v>0</v>
      </c>
      <c r="F90" s="47"/>
    </row>
    <row r="91" spans="1:6" ht="40.5" customHeight="1" x14ac:dyDescent="0.25">
      <c r="A91" s="31" t="s">
        <v>30</v>
      </c>
      <c r="B91" s="16">
        <f>B92+B93+B94</f>
        <v>103480</v>
      </c>
      <c r="C91" s="16">
        <f>C92+C93+C94</f>
        <v>103480</v>
      </c>
      <c r="D91" s="16">
        <f>D92+D93</f>
        <v>0</v>
      </c>
      <c r="E91" s="16">
        <f>E92+E93</f>
        <v>0</v>
      </c>
      <c r="F91" s="47"/>
    </row>
    <row r="92" spans="1:6" x14ac:dyDescent="0.25">
      <c r="A92" s="30" t="s">
        <v>8</v>
      </c>
      <c r="B92" s="16">
        <f t="shared" si="7"/>
        <v>52000</v>
      </c>
      <c r="C92" s="16">
        <v>52000</v>
      </c>
      <c r="D92" s="16"/>
      <c r="E92" s="16">
        <v>0</v>
      </c>
      <c r="F92" s="54"/>
    </row>
    <row r="93" spans="1:6" x14ac:dyDescent="0.25">
      <c r="A93" s="30" t="s">
        <v>9</v>
      </c>
      <c r="B93" s="16">
        <f t="shared" si="7"/>
        <v>51480</v>
      </c>
      <c r="C93" s="16">
        <v>51480</v>
      </c>
      <c r="D93" s="16"/>
      <c r="E93" s="16">
        <v>0</v>
      </c>
      <c r="F93" s="54"/>
    </row>
    <row r="94" spans="1:6" x14ac:dyDescent="0.25">
      <c r="A94" s="57" t="s">
        <v>10</v>
      </c>
      <c r="B94" s="16">
        <f t="shared" si="7"/>
        <v>0</v>
      </c>
      <c r="C94" s="16"/>
      <c r="D94" s="16"/>
      <c r="E94" s="16"/>
      <c r="F94" s="54"/>
    </row>
    <row r="95" spans="1:6" ht="27.75" customHeight="1" x14ac:dyDescent="0.25">
      <c r="A95" s="34" t="s">
        <v>31</v>
      </c>
      <c r="B95" s="16">
        <f>B96+B97+B98</f>
        <v>87560</v>
      </c>
      <c r="C95" s="16">
        <f>C96+C97+C98</f>
        <v>87560</v>
      </c>
      <c r="D95" s="16">
        <f>D96+D97</f>
        <v>0</v>
      </c>
      <c r="E95" s="16">
        <f>E96+E97</f>
        <v>0</v>
      </c>
      <c r="F95" s="47"/>
    </row>
    <row r="96" spans="1:6" x14ac:dyDescent="0.25">
      <c r="A96" s="30" t="s">
        <v>8</v>
      </c>
      <c r="B96" s="16">
        <f t="shared" si="7"/>
        <v>44000</v>
      </c>
      <c r="C96" s="16">
        <v>44000</v>
      </c>
      <c r="D96" s="16"/>
      <c r="E96" s="16">
        <v>0</v>
      </c>
      <c r="F96" s="47"/>
    </row>
    <row r="97" spans="1:6" x14ac:dyDescent="0.25">
      <c r="A97" s="30" t="s">
        <v>9</v>
      </c>
      <c r="B97" s="16">
        <f t="shared" si="7"/>
        <v>43560</v>
      </c>
      <c r="C97" s="16">
        <v>43560</v>
      </c>
      <c r="D97" s="16"/>
      <c r="E97" s="16">
        <v>0</v>
      </c>
      <c r="F97" s="47"/>
    </row>
    <row r="98" spans="1:6" x14ac:dyDescent="0.25">
      <c r="A98" s="57" t="s">
        <v>10</v>
      </c>
      <c r="B98" s="16">
        <f t="shared" si="7"/>
        <v>0</v>
      </c>
      <c r="C98" s="16"/>
      <c r="D98" s="16"/>
      <c r="E98" s="16"/>
      <c r="F98" s="47"/>
    </row>
    <row r="99" spans="1:6" ht="25.5" x14ac:dyDescent="0.25">
      <c r="A99" s="35" t="s">
        <v>32</v>
      </c>
      <c r="B99" s="16">
        <f t="shared" si="7"/>
        <v>111440</v>
      </c>
      <c r="C99" s="16">
        <f>C100+C101+C102</f>
        <v>111440</v>
      </c>
      <c r="D99" s="16">
        <f>D100+D101</f>
        <v>0</v>
      </c>
      <c r="E99" s="16">
        <f>E100+E101</f>
        <v>0</v>
      </c>
      <c r="F99" s="47"/>
    </row>
    <row r="100" spans="1:6" x14ac:dyDescent="0.25">
      <c r="A100" s="30" t="s">
        <v>8</v>
      </c>
      <c r="B100" s="16">
        <f t="shared" si="7"/>
        <v>56000</v>
      </c>
      <c r="C100" s="16">
        <v>56000</v>
      </c>
      <c r="D100" s="36"/>
      <c r="E100" s="16">
        <v>0</v>
      </c>
      <c r="F100" s="47"/>
    </row>
    <row r="101" spans="1:6" x14ac:dyDescent="0.25">
      <c r="A101" s="30" t="s">
        <v>9</v>
      </c>
      <c r="B101" s="16">
        <f t="shared" si="7"/>
        <v>55440</v>
      </c>
      <c r="C101" s="16">
        <v>55440</v>
      </c>
      <c r="D101" s="36"/>
      <c r="E101" s="85">
        <v>0</v>
      </c>
      <c r="F101" s="47"/>
    </row>
    <row r="102" spans="1:6" x14ac:dyDescent="0.25">
      <c r="A102" s="57" t="s">
        <v>10</v>
      </c>
      <c r="B102" s="16">
        <f t="shared" si="7"/>
        <v>0</v>
      </c>
      <c r="C102" s="16"/>
      <c r="D102" s="36"/>
      <c r="E102" s="37"/>
      <c r="F102" s="47"/>
    </row>
    <row r="103" spans="1:6" x14ac:dyDescent="0.25">
      <c r="A103" s="38" t="s">
        <v>25</v>
      </c>
      <c r="B103" s="13">
        <f>B104+B105+B106</f>
        <v>302480</v>
      </c>
      <c r="C103" s="13">
        <f>C104+C105+C106</f>
        <v>302480</v>
      </c>
      <c r="D103" s="13">
        <f>D104+D105</f>
        <v>0</v>
      </c>
      <c r="E103" s="13">
        <f>E104+E105</f>
        <v>0</v>
      </c>
      <c r="F103" s="47"/>
    </row>
    <row r="104" spans="1:6" x14ac:dyDescent="0.25">
      <c r="A104" s="38" t="s">
        <v>8</v>
      </c>
      <c r="B104" s="13">
        <f>C104+D104+E104</f>
        <v>152000</v>
      </c>
      <c r="C104" s="13">
        <f>C92+C96+C100</f>
        <v>152000</v>
      </c>
      <c r="D104" s="13"/>
      <c r="E104" s="13"/>
      <c r="F104" s="47"/>
    </row>
    <row r="105" spans="1:6" x14ac:dyDescent="0.25">
      <c r="A105" s="38" t="s">
        <v>9</v>
      </c>
      <c r="B105" s="13">
        <f>C105+D105+E105</f>
        <v>150480</v>
      </c>
      <c r="C105" s="13">
        <f>C93+C97+C101</f>
        <v>150480</v>
      </c>
      <c r="D105" s="13"/>
      <c r="E105" s="13"/>
      <c r="F105" s="47"/>
    </row>
    <row r="106" spans="1:6" x14ac:dyDescent="0.25">
      <c r="A106" s="38" t="s">
        <v>10</v>
      </c>
      <c r="B106" s="13">
        <f>C106+D106+E106</f>
        <v>0</v>
      </c>
      <c r="C106" s="13">
        <f>C94+C98+C102</f>
        <v>0</v>
      </c>
      <c r="D106" s="13"/>
      <c r="E106" s="13"/>
      <c r="F106" s="47"/>
    </row>
    <row r="107" spans="1:6" s="29" customFormat="1" ht="28.5" customHeight="1" x14ac:dyDescent="0.25">
      <c r="A107" s="14" t="s">
        <v>33</v>
      </c>
      <c r="B107" s="13">
        <f>C107+D107+E107</f>
        <v>3009585557.6999998</v>
      </c>
      <c r="C107" s="13">
        <f>C108+C115</f>
        <v>680141929.94000006</v>
      </c>
      <c r="D107" s="13">
        <f>D108+D115</f>
        <v>1451210799.48</v>
      </c>
      <c r="E107" s="13">
        <f>E108+E115</f>
        <v>878232828.27999997</v>
      </c>
      <c r="F107" s="53"/>
    </row>
    <row r="108" spans="1:6" s="29" customFormat="1" ht="28.5" customHeight="1" x14ac:dyDescent="0.25">
      <c r="A108" s="39" t="s">
        <v>34</v>
      </c>
      <c r="B108" s="13">
        <f>B109</f>
        <v>313131313.13</v>
      </c>
      <c r="C108" s="13">
        <f>C109</f>
        <v>313131313.13</v>
      </c>
      <c r="D108" s="13">
        <f>D109</f>
        <v>0</v>
      </c>
      <c r="E108" s="13">
        <f>E109</f>
        <v>0</v>
      </c>
      <c r="F108" s="53"/>
    </row>
    <row r="109" spans="1:6" s="29" customFormat="1" ht="28.5" customHeight="1" x14ac:dyDescent="0.25">
      <c r="A109" s="40" t="s">
        <v>35</v>
      </c>
      <c r="B109" s="16">
        <f t="shared" ref="B109:B114" si="8">C109+D109+E109</f>
        <v>313131313.13</v>
      </c>
      <c r="C109" s="16">
        <f>C110+C111</f>
        <v>313131313.13</v>
      </c>
      <c r="D109" s="16">
        <f>D110+D111</f>
        <v>0</v>
      </c>
      <c r="E109" s="16">
        <f>E110+E111</f>
        <v>0</v>
      </c>
      <c r="F109" s="54"/>
    </row>
    <row r="110" spans="1:6" s="29" customFormat="1" ht="15.75" customHeight="1" x14ac:dyDescent="0.25">
      <c r="A110" s="30" t="s">
        <v>8</v>
      </c>
      <c r="B110" s="16">
        <f t="shared" si="8"/>
        <v>3131313.13</v>
      </c>
      <c r="C110" s="16">
        <v>3131313.13</v>
      </c>
      <c r="D110" s="16"/>
      <c r="E110" s="16"/>
      <c r="F110" s="53"/>
    </row>
    <row r="111" spans="1:6" s="29" customFormat="1" ht="16.5" customHeight="1" x14ac:dyDescent="0.25">
      <c r="A111" s="30" t="s">
        <v>9</v>
      </c>
      <c r="B111" s="16">
        <f t="shared" si="8"/>
        <v>310000000</v>
      </c>
      <c r="C111" s="16">
        <v>310000000</v>
      </c>
      <c r="D111" s="16"/>
      <c r="E111" s="16"/>
      <c r="F111" s="53"/>
    </row>
    <row r="112" spans="1:6" s="29" customFormat="1" ht="16.5" customHeight="1" x14ac:dyDescent="0.25">
      <c r="A112" s="41" t="s">
        <v>36</v>
      </c>
      <c r="B112" s="13">
        <f>C112+D112+E112</f>
        <v>313131313.13</v>
      </c>
      <c r="C112" s="13">
        <f>C113+C114</f>
        <v>313131313.13</v>
      </c>
      <c r="D112" s="13">
        <f>D113+D114</f>
        <v>0</v>
      </c>
      <c r="E112" s="13">
        <f>E113+E114</f>
        <v>0</v>
      </c>
      <c r="F112" s="53"/>
    </row>
    <row r="113" spans="1:6" s="29" customFormat="1" ht="16.5" customHeight="1" x14ac:dyDescent="0.25">
      <c r="A113" s="38" t="s">
        <v>8</v>
      </c>
      <c r="B113" s="13">
        <f t="shared" si="8"/>
        <v>3131313.13</v>
      </c>
      <c r="C113" s="13">
        <f t="shared" ref="C113:E114" si="9">C110</f>
        <v>3131313.13</v>
      </c>
      <c r="D113" s="13">
        <f t="shared" si="9"/>
        <v>0</v>
      </c>
      <c r="E113" s="13">
        <f t="shared" si="9"/>
        <v>0</v>
      </c>
      <c r="F113" s="53"/>
    </row>
    <row r="114" spans="1:6" s="29" customFormat="1" ht="16.5" customHeight="1" x14ac:dyDescent="0.25">
      <c r="A114" s="38" t="s">
        <v>9</v>
      </c>
      <c r="B114" s="13">
        <f t="shared" si="8"/>
        <v>310000000</v>
      </c>
      <c r="C114" s="13">
        <f t="shared" si="9"/>
        <v>310000000</v>
      </c>
      <c r="D114" s="13">
        <f t="shared" si="9"/>
        <v>0</v>
      </c>
      <c r="E114" s="13">
        <f t="shared" si="9"/>
        <v>0</v>
      </c>
      <c r="F114" s="53"/>
    </row>
    <row r="115" spans="1:6" ht="17.25" customHeight="1" x14ac:dyDescent="0.25">
      <c r="A115" s="42" t="s">
        <v>37</v>
      </c>
      <c r="B115" s="13">
        <f>C115+D115+E115</f>
        <v>2696454244.5699997</v>
      </c>
      <c r="C115" s="13">
        <f>C116+C120</f>
        <v>367010616.81</v>
      </c>
      <c r="D115" s="13">
        <f>D116+D120</f>
        <v>1451210799.48</v>
      </c>
      <c r="E115" s="13">
        <f>E116+E120</f>
        <v>878232828.27999997</v>
      </c>
      <c r="F115" s="47"/>
    </row>
    <row r="116" spans="1:6" ht="18.75" customHeight="1" x14ac:dyDescent="0.25">
      <c r="A116" s="34" t="s">
        <v>99</v>
      </c>
      <c r="B116" s="43">
        <f>B117+B118+B119</f>
        <v>939988588.00999999</v>
      </c>
      <c r="C116" s="43">
        <f>C117+C118+C119</f>
        <v>367010616.81</v>
      </c>
      <c r="D116" s="43">
        <f>D117+D118+D119</f>
        <v>572977971.20000005</v>
      </c>
      <c r="E116" s="43">
        <f>E117+E118</f>
        <v>0</v>
      </c>
      <c r="F116" s="47"/>
    </row>
    <row r="117" spans="1:6" ht="15" customHeight="1" x14ac:dyDescent="0.25">
      <c r="A117" s="30" t="s">
        <v>8</v>
      </c>
      <c r="B117" s="16">
        <f t="shared" ref="B117:B118" si="10">C117+D117+E117</f>
        <v>10191885.879999999</v>
      </c>
      <c r="C117" s="43">
        <v>4462106.17</v>
      </c>
      <c r="D117" s="43">
        <v>5729779.71</v>
      </c>
      <c r="E117" s="43"/>
      <c r="F117" s="47"/>
    </row>
    <row r="118" spans="1:6" ht="15" customHeight="1" x14ac:dyDescent="0.25">
      <c r="A118" s="30" t="s">
        <v>9</v>
      </c>
      <c r="B118" s="16">
        <f t="shared" si="10"/>
        <v>929796702.13</v>
      </c>
      <c r="C118" s="43">
        <v>362548510.63999999</v>
      </c>
      <c r="D118" s="43">
        <v>567248191.49000001</v>
      </c>
      <c r="E118" s="43"/>
      <c r="F118" s="47"/>
    </row>
    <row r="119" spans="1:6" ht="15" customHeight="1" x14ac:dyDescent="0.25">
      <c r="A119" s="57"/>
      <c r="B119" s="16">
        <f>C119+D119</f>
        <v>0</v>
      </c>
      <c r="C119" s="43"/>
      <c r="D119" s="43"/>
      <c r="E119" s="43"/>
      <c r="F119" s="47"/>
    </row>
    <row r="120" spans="1:6" s="29" customFormat="1" ht="28.5" customHeight="1" x14ac:dyDescent="0.25">
      <c r="A120" s="44" t="s">
        <v>49</v>
      </c>
      <c r="B120" s="45">
        <f>B121+B122</f>
        <v>1756465656.5599999</v>
      </c>
      <c r="C120" s="45">
        <f>C121+C122</f>
        <v>0</v>
      </c>
      <c r="D120" s="45">
        <f>D121+D122</f>
        <v>878232828.27999997</v>
      </c>
      <c r="E120" s="45">
        <f>E121+E122</f>
        <v>878232828.27999997</v>
      </c>
      <c r="F120" s="60"/>
    </row>
    <row r="121" spans="1:6" s="29" customFormat="1" ht="18.75" customHeight="1" x14ac:dyDescent="0.25">
      <c r="A121" s="26" t="s">
        <v>8</v>
      </c>
      <c r="B121" s="6">
        <f t="shared" ref="B121:B124" si="11">C121+D121+E121</f>
        <v>17564656.559999999</v>
      </c>
      <c r="C121" s="43"/>
      <c r="D121" s="45">
        <v>8782328.2799999993</v>
      </c>
      <c r="E121" s="45">
        <v>8782328.2799999993</v>
      </c>
      <c r="F121" s="53"/>
    </row>
    <row r="122" spans="1:6" s="29" customFormat="1" ht="18.75" customHeight="1" x14ac:dyDescent="0.25">
      <c r="A122" s="26" t="s">
        <v>9</v>
      </c>
      <c r="B122" s="6">
        <f t="shared" si="11"/>
        <v>1738901000</v>
      </c>
      <c r="C122" s="43"/>
      <c r="D122" s="45">
        <v>869450500</v>
      </c>
      <c r="E122" s="45">
        <v>869450500</v>
      </c>
      <c r="F122" s="53"/>
    </row>
    <row r="123" spans="1:6" s="29" customFormat="1" ht="31.5" customHeight="1" x14ac:dyDescent="0.25">
      <c r="A123" s="63" t="s">
        <v>123</v>
      </c>
      <c r="B123" s="6">
        <f t="shared" si="11"/>
        <v>5200000</v>
      </c>
      <c r="C123" s="43">
        <f>C124</f>
        <v>5200000</v>
      </c>
      <c r="D123" s="45"/>
      <c r="E123" s="45"/>
      <c r="F123" s="53"/>
    </row>
    <row r="124" spans="1:6" s="29" customFormat="1" ht="18.75" customHeight="1" x14ac:dyDescent="0.25">
      <c r="A124" s="26" t="s">
        <v>21</v>
      </c>
      <c r="B124" s="6">
        <f t="shared" si="11"/>
        <v>5200000</v>
      </c>
      <c r="C124" s="43">
        <v>5200000</v>
      </c>
      <c r="D124" s="45"/>
      <c r="E124" s="45"/>
      <c r="F124" s="53"/>
    </row>
    <row r="125" spans="1:6" x14ac:dyDescent="0.25">
      <c r="A125" s="32" t="s">
        <v>38</v>
      </c>
      <c r="B125" s="46">
        <f>B126+B127+B128</f>
        <v>2701654244.5700002</v>
      </c>
      <c r="C125" s="46">
        <f>C126+C127+C128</f>
        <v>372210616.81</v>
      </c>
      <c r="D125" s="46">
        <f>D126+D127+D128</f>
        <v>1451210799.48</v>
      </c>
      <c r="E125" s="46">
        <f>E126+E127+E128</f>
        <v>878232828.27999997</v>
      </c>
      <c r="F125" s="47"/>
    </row>
    <row r="126" spans="1:6" x14ac:dyDescent="0.25">
      <c r="A126" s="32" t="s">
        <v>8</v>
      </c>
      <c r="B126" s="46">
        <f>C126+D126+E126</f>
        <v>32956542.439999998</v>
      </c>
      <c r="C126" s="46">
        <f>C117+C121+C124</f>
        <v>9662106.1699999999</v>
      </c>
      <c r="D126" s="46">
        <f>D117+D121+D124</f>
        <v>14512107.989999998</v>
      </c>
      <c r="E126" s="46">
        <f>E117+E121+E124</f>
        <v>8782328.2799999993</v>
      </c>
      <c r="F126" s="47"/>
    </row>
    <row r="127" spans="1:6" x14ac:dyDescent="0.25">
      <c r="A127" s="32" t="s">
        <v>9</v>
      </c>
      <c r="B127" s="46">
        <f>C127+D127+E127</f>
        <v>2668697702.1300001</v>
      </c>
      <c r="C127" s="46">
        <f>C118+C122</f>
        <v>362548510.63999999</v>
      </c>
      <c r="D127" s="46">
        <f>D118+D122</f>
        <v>1436698691.49</v>
      </c>
      <c r="E127" s="46">
        <f>E118+E122</f>
        <v>869450500</v>
      </c>
      <c r="F127" s="47"/>
    </row>
    <row r="128" spans="1:6" x14ac:dyDescent="0.25">
      <c r="A128" s="32" t="s">
        <v>10</v>
      </c>
      <c r="B128" s="46">
        <f>C128+D128+E128</f>
        <v>0</v>
      </c>
      <c r="C128" s="46">
        <f>C119</f>
        <v>0</v>
      </c>
      <c r="D128" s="46">
        <f>D119</f>
        <v>0</v>
      </c>
      <c r="E128" s="46">
        <f>E119</f>
        <v>0</v>
      </c>
      <c r="F128" s="47"/>
    </row>
    <row r="129" spans="1:6" ht="29.25" customHeight="1" x14ac:dyDescent="0.25">
      <c r="A129" s="49" t="s">
        <v>39</v>
      </c>
      <c r="B129" s="13">
        <f t="shared" ref="B129:D130" si="12">B130</f>
        <v>242424242.43000001</v>
      </c>
      <c r="C129" s="46">
        <f t="shared" si="12"/>
        <v>60606060.609999999</v>
      </c>
      <c r="D129" s="46">
        <f t="shared" si="12"/>
        <v>60606060.609999999</v>
      </c>
      <c r="E129" s="46">
        <f>E130</f>
        <v>121212121.20999999</v>
      </c>
      <c r="F129" s="47"/>
    </row>
    <row r="130" spans="1:6" x14ac:dyDescent="0.25">
      <c r="A130" s="50" t="s">
        <v>40</v>
      </c>
      <c r="B130" s="13">
        <f t="shared" si="12"/>
        <v>242424242.43000001</v>
      </c>
      <c r="C130" s="46">
        <f t="shared" si="12"/>
        <v>60606060.609999999</v>
      </c>
      <c r="D130" s="46">
        <f t="shared" si="12"/>
        <v>60606060.609999999</v>
      </c>
      <c r="E130" s="46">
        <f>E131</f>
        <v>121212121.20999999</v>
      </c>
      <c r="F130" s="47"/>
    </row>
    <row r="131" spans="1:6" ht="28.5" customHeight="1" x14ac:dyDescent="0.25">
      <c r="A131" s="51" t="s">
        <v>50</v>
      </c>
      <c r="B131" s="16">
        <f>B132+B133</f>
        <v>242424242.43000001</v>
      </c>
      <c r="C131" s="43">
        <f>C132+C133</f>
        <v>60606060.609999999</v>
      </c>
      <c r="D131" s="43">
        <f>D132+D133</f>
        <v>60606060.609999999</v>
      </c>
      <c r="E131" s="43">
        <f>E132+E133</f>
        <v>121212121.20999999</v>
      </c>
      <c r="F131" s="59"/>
    </row>
    <row r="132" spans="1:6" x14ac:dyDescent="0.25">
      <c r="A132" s="26" t="s">
        <v>8</v>
      </c>
      <c r="B132" s="16">
        <f>C132+D132+E132</f>
        <v>2424242.4299999997</v>
      </c>
      <c r="C132" s="43">
        <v>606060.61</v>
      </c>
      <c r="D132" s="43">
        <v>606060.61</v>
      </c>
      <c r="E132" s="43">
        <v>1212121.21</v>
      </c>
      <c r="F132" s="47"/>
    </row>
    <row r="133" spans="1:6" x14ac:dyDescent="0.25">
      <c r="A133" s="26" t="s">
        <v>9</v>
      </c>
      <c r="B133" s="16">
        <f>C133+D133+E133</f>
        <v>240000000</v>
      </c>
      <c r="C133" s="43">
        <v>60000000</v>
      </c>
      <c r="D133" s="43">
        <v>60000000</v>
      </c>
      <c r="E133" s="43">
        <v>120000000</v>
      </c>
      <c r="F133" s="47"/>
    </row>
    <row r="134" spans="1:6" x14ac:dyDescent="0.25">
      <c r="A134" s="32" t="s">
        <v>41</v>
      </c>
      <c r="B134" s="13">
        <f>B135+B136</f>
        <v>242424242.43000001</v>
      </c>
      <c r="C134" s="46">
        <f>C135+C136</f>
        <v>60606060.609999999</v>
      </c>
      <c r="D134" s="46">
        <f>D135+D136</f>
        <v>60606060.609999999</v>
      </c>
      <c r="E134" s="46">
        <f>E135+E136</f>
        <v>121212121.20999999</v>
      </c>
      <c r="F134" s="47"/>
    </row>
    <row r="135" spans="1:6" x14ac:dyDescent="0.25">
      <c r="A135" s="32" t="s">
        <v>8</v>
      </c>
      <c r="B135" s="13">
        <f>C135+D135+E135</f>
        <v>2424242.4299999997</v>
      </c>
      <c r="C135" s="46">
        <f t="shared" ref="C135:E135" si="13">C132</f>
        <v>606060.61</v>
      </c>
      <c r="D135" s="46">
        <f t="shared" si="13"/>
        <v>606060.61</v>
      </c>
      <c r="E135" s="46">
        <f t="shared" si="13"/>
        <v>1212121.21</v>
      </c>
      <c r="F135" s="47"/>
    </row>
    <row r="136" spans="1:6" x14ac:dyDescent="0.25">
      <c r="A136" s="32" t="s">
        <v>9</v>
      </c>
      <c r="B136" s="13">
        <f>C136+D136+E136</f>
        <v>240000000</v>
      </c>
      <c r="C136" s="46">
        <f>C133</f>
        <v>60000000</v>
      </c>
      <c r="D136" s="46">
        <f>D133</f>
        <v>60000000</v>
      </c>
      <c r="E136" s="46">
        <f>E133</f>
        <v>120000000</v>
      </c>
      <c r="F136" s="47"/>
    </row>
    <row r="137" spans="1:6" ht="29.25" x14ac:dyDescent="0.25">
      <c r="A137" s="49" t="s">
        <v>101</v>
      </c>
      <c r="B137" s="13">
        <f>B138</f>
        <v>136335591.91999999</v>
      </c>
      <c r="C137" s="46">
        <f>C138</f>
        <v>19249518.18</v>
      </c>
      <c r="D137" s="46">
        <f>D138</f>
        <v>117086073.73999999</v>
      </c>
      <c r="E137" s="46"/>
      <c r="F137" s="47"/>
    </row>
    <row r="138" spans="1:6" x14ac:dyDescent="0.25">
      <c r="A138" s="49" t="s">
        <v>103</v>
      </c>
      <c r="B138" s="16">
        <f>C138+D138</f>
        <v>136335591.91999999</v>
      </c>
      <c r="C138" s="43">
        <f>C139</f>
        <v>19249518.18</v>
      </c>
      <c r="D138" s="43">
        <f>D139</f>
        <v>117086073.73999999</v>
      </c>
      <c r="E138" s="43"/>
      <c r="F138" s="84"/>
    </row>
    <row r="139" spans="1:6" ht="30" x14ac:dyDescent="0.25">
      <c r="A139" s="51" t="s">
        <v>102</v>
      </c>
      <c r="B139" s="43">
        <f>B140+B141+B142</f>
        <v>136335591.91999999</v>
      </c>
      <c r="C139" s="43">
        <f>C140+C141+C142</f>
        <v>19249518.18</v>
      </c>
      <c r="D139" s="43">
        <f>D140+D141+D142</f>
        <v>117086073.73999999</v>
      </c>
      <c r="E139" s="43"/>
      <c r="F139" s="84"/>
    </row>
    <row r="140" spans="1:6" x14ac:dyDescent="0.25">
      <c r="A140" s="26" t="s">
        <v>8</v>
      </c>
      <c r="B140" s="16">
        <f>C140+D140</f>
        <v>1363355.92</v>
      </c>
      <c r="C140" s="43">
        <v>192495.18</v>
      </c>
      <c r="D140" s="43">
        <v>1170860.74</v>
      </c>
      <c r="E140" s="43"/>
      <c r="F140" s="84"/>
    </row>
    <row r="141" spans="1:6" x14ac:dyDescent="0.25">
      <c r="A141" s="26" t="s">
        <v>9</v>
      </c>
      <c r="B141" s="16">
        <f>C141+D141</f>
        <v>8098334</v>
      </c>
      <c r="C141" s="43">
        <v>1143421</v>
      </c>
      <c r="D141" s="43">
        <v>6954913</v>
      </c>
      <c r="E141" s="43"/>
      <c r="F141" s="84"/>
    </row>
    <row r="142" spans="1:6" x14ac:dyDescent="0.25">
      <c r="A142" s="26" t="s">
        <v>10</v>
      </c>
      <c r="B142" s="16">
        <f>C142+D142</f>
        <v>126873902</v>
      </c>
      <c r="C142" s="43">
        <v>17913602</v>
      </c>
      <c r="D142" s="43">
        <v>108960300</v>
      </c>
      <c r="E142" s="43"/>
      <c r="F142" s="84"/>
    </row>
    <row r="143" spans="1:6" x14ac:dyDescent="0.25">
      <c r="A143" s="32" t="s">
        <v>104</v>
      </c>
      <c r="B143" s="16">
        <f>B144+B145+B146</f>
        <v>136335591.91999999</v>
      </c>
      <c r="C143" s="43">
        <f>C144+C145+C146</f>
        <v>19249518.18</v>
      </c>
      <c r="D143" s="43">
        <f>D144+D145+D146</f>
        <v>117086073.73999999</v>
      </c>
      <c r="E143" s="43"/>
      <c r="F143" s="84"/>
    </row>
    <row r="144" spans="1:6" x14ac:dyDescent="0.25">
      <c r="A144" s="32" t="s">
        <v>8</v>
      </c>
      <c r="B144" s="13">
        <f>C144+D144</f>
        <v>1363355.92</v>
      </c>
      <c r="C144" s="46">
        <f t="shared" ref="C144:D146" si="14">C140</f>
        <v>192495.18</v>
      </c>
      <c r="D144" s="46">
        <f t="shared" si="14"/>
        <v>1170860.74</v>
      </c>
      <c r="E144" s="43"/>
      <c r="F144" s="84"/>
    </row>
    <row r="145" spans="1:6" x14ac:dyDescent="0.25">
      <c r="A145" s="32" t="s">
        <v>9</v>
      </c>
      <c r="B145" s="13">
        <f>C145+D145</f>
        <v>8098334</v>
      </c>
      <c r="C145" s="46">
        <f t="shared" si="14"/>
        <v>1143421</v>
      </c>
      <c r="D145" s="46">
        <f t="shared" si="14"/>
        <v>6954913</v>
      </c>
      <c r="E145" s="43"/>
      <c r="F145" s="84"/>
    </row>
    <row r="146" spans="1:6" x14ac:dyDescent="0.25">
      <c r="A146" s="32" t="s">
        <v>10</v>
      </c>
      <c r="B146" s="13">
        <f>C146+D146</f>
        <v>126873902</v>
      </c>
      <c r="C146" s="46">
        <f t="shared" si="14"/>
        <v>17913602</v>
      </c>
      <c r="D146" s="46">
        <f t="shared" si="14"/>
        <v>108960300</v>
      </c>
      <c r="E146" s="43"/>
      <c r="F146" s="84"/>
    </row>
    <row r="147" spans="1:6" ht="30" customHeight="1" x14ac:dyDescent="0.25">
      <c r="A147" s="88" t="s">
        <v>42</v>
      </c>
      <c r="B147" s="89">
        <f>B148+B149</f>
        <v>3344518921.2200003</v>
      </c>
      <c r="C147" s="89">
        <f>C148+C149+C150</f>
        <v>786475906.54999995</v>
      </c>
      <c r="D147" s="89">
        <f>D148+D149+D150</f>
        <v>1662064541.8599999</v>
      </c>
      <c r="E147" s="89">
        <f>E148+E149+E150</f>
        <v>1022852374.8099999</v>
      </c>
      <c r="F147" s="47"/>
    </row>
    <row r="148" spans="1:6" x14ac:dyDescent="0.25">
      <c r="A148" s="3" t="s">
        <v>8</v>
      </c>
      <c r="B148" s="4">
        <f>C148+D148+E148</f>
        <v>87846173.090000004</v>
      </c>
      <c r="C148" s="4">
        <f>C88+C104+C113+C126+C135+C144</f>
        <v>19394710.909999996</v>
      </c>
      <c r="D148" s="4">
        <f>D88+D104+D113+D126+D135+D144</f>
        <v>49450637.369999997</v>
      </c>
      <c r="E148" s="4">
        <f>E88+E104+E113+E126+E135+E144</f>
        <v>19000824.810000002</v>
      </c>
      <c r="F148" s="47"/>
    </row>
    <row r="149" spans="1:6" x14ac:dyDescent="0.25">
      <c r="A149" s="3" t="s">
        <v>9</v>
      </c>
      <c r="B149" s="4">
        <f>C149+D149+E149</f>
        <v>3256672748.1300001</v>
      </c>
      <c r="C149" s="4">
        <f>C89+C105+C114+C127+C136+C145</f>
        <v>749167593.63999999</v>
      </c>
      <c r="D149" s="4">
        <f>D89+D105+D114+D127+D136+D145</f>
        <v>1503653604.49</v>
      </c>
      <c r="E149" s="4">
        <f>E89+E105+E114+E127+E136</f>
        <v>1003851550</v>
      </c>
      <c r="F149" s="47"/>
    </row>
    <row r="150" spans="1:6" s="48" customFormat="1" x14ac:dyDescent="0.25">
      <c r="A150" s="3" t="s">
        <v>10</v>
      </c>
      <c r="B150" s="4">
        <f>C150+D150+E150</f>
        <v>126873902</v>
      </c>
      <c r="C150" s="4">
        <f>C106+C128+C146</f>
        <v>17913602</v>
      </c>
      <c r="D150" s="4">
        <f>D106+D128+D146</f>
        <v>108960300</v>
      </c>
      <c r="E150" s="4">
        <f>E106+E128</f>
        <v>0</v>
      </c>
      <c r="F150" s="7"/>
    </row>
    <row r="151" spans="1:6" s="48" customFormat="1" x14ac:dyDescent="0.25">
      <c r="A151" s="107" t="s">
        <v>80</v>
      </c>
      <c r="B151" s="108"/>
      <c r="C151" s="108"/>
      <c r="D151" s="108"/>
      <c r="E151" s="108"/>
      <c r="F151" s="109"/>
    </row>
    <row r="152" spans="1:6" s="48" customFormat="1" x14ac:dyDescent="0.25">
      <c r="A152" s="12" t="s">
        <v>81</v>
      </c>
      <c r="B152" s="4">
        <f>B153</f>
        <v>306346262.62</v>
      </c>
      <c r="C152" s="4">
        <f>C153</f>
        <v>306346262.62</v>
      </c>
      <c r="D152" s="4"/>
      <c r="E152" s="4"/>
      <c r="F152" s="7"/>
    </row>
    <row r="153" spans="1:6" s="48" customFormat="1" x14ac:dyDescent="0.25">
      <c r="A153" s="12" t="s">
        <v>82</v>
      </c>
      <c r="B153" s="4">
        <f>B154+B157</f>
        <v>306346262.62</v>
      </c>
      <c r="C153" s="4">
        <f>C154+C157</f>
        <v>306346262.62</v>
      </c>
      <c r="D153" s="4"/>
      <c r="E153" s="4"/>
      <c r="F153" s="7"/>
    </row>
    <row r="154" spans="1:6" s="48" customFormat="1" ht="45" x14ac:dyDescent="0.25">
      <c r="A154" s="68" t="s">
        <v>83</v>
      </c>
      <c r="B154" s="70">
        <f>B156+B155</f>
        <v>187671717.16999999</v>
      </c>
      <c r="C154" s="70">
        <f>+C155+C156</f>
        <v>187671717.16999999</v>
      </c>
      <c r="D154" s="70"/>
      <c r="E154" s="70"/>
      <c r="F154" s="7"/>
    </row>
    <row r="155" spans="1:6" s="48" customFormat="1" x14ac:dyDescent="0.25">
      <c r="A155" s="68" t="s">
        <v>8</v>
      </c>
      <c r="B155" s="70">
        <f>C155</f>
        <v>1876717.17</v>
      </c>
      <c r="C155" s="70">
        <v>1876717.17</v>
      </c>
      <c r="D155" s="70"/>
      <c r="E155" s="70"/>
      <c r="F155" s="7"/>
    </row>
    <row r="156" spans="1:6" s="48" customFormat="1" ht="15.75" x14ac:dyDescent="0.25">
      <c r="A156" s="69" t="s">
        <v>9</v>
      </c>
      <c r="B156" s="70">
        <f>C156</f>
        <v>185795000</v>
      </c>
      <c r="C156" s="70">
        <v>185795000</v>
      </c>
      <c r="D156" s="70"/>
      <c r="E156" s="70"/>
      <c r="F156" s="7"/>
    </row>
    <row r="157" spans="1:6" s="48" customFormat="1" ht="45" x14ac:dyDescent="0.25">
      <c r="A157" s="56" t="s">
        <v>84</v>
      </c>
      <c r="B157" s="70">
        <f>B158+B159</f>
        <v>118674545.45</v>
      </c>
      <c r="C157" s="70">
        <f>C159+C158</f>
        <v>118674545.45</v>
      </c>
      <c r="D157" s="70"/>
      <c r="E157" s="70"/>
      <c r="F157" s="7"/>
    </row>
    <row r="158" spans="1:6" s="48" customFormat="1" x14ac:dyDescent="0.25">
      <c r="A158" s="56" t="s">
        <v>8</v>
      </c>
      <c r="B158" s="70">
        <f>C158</f>
        <v>1186745.45</v>
      </c>
      <c r="C158" s="70">
        <v>1186745.45</v>
      </c>
      <c r="D158" s="70"/>
      <c r="E158" s="70"/>
      <c r="F158" s="7"/>
    </row>
    <row r="159" spans="1:6" s="48" customFormat="1" ht="15.75" x14ac:dyDescent="0.25">
      <c r="A159" s="69" t="s">
        <v>9</v>
      </c>
      <c r="B159" s="70">
        <f>C159</f>
        <v>117487800</v>
      </c>
      <c r="C159" s="70">
        <v>117487800</v>
      </c>
      <c r="D159" s="70"/>
      <c r="E159" s="70"/>
      <c r="F159" s="7"/>
    </row>
    <row r="160" spans="1:6" s="48" customFormat="1" ht="15.75" x14ac:dyDescent="0.25">
      <c r="A160" s="72" t="s">
        <v>86</v>
      </c>
      <c r="B160" s="80">
        <f>B162+B161</f>
        <v>306346262.62</v>
      </c>
      <c r="C160" s="80">
        <f>C162+C161</f>
        <v>306346262.62</v>
      </c>
      <c r="D160" s="80"/>
      <c r="E160" s="80"/>
      <c r="F160" s="7"/>
    </row>
    <row r="161" spans="1:6" s="48" customFormat="1" ht="15.75" x14ac:dyDescent="0.25">
      <c r="A161" s="72" t="s">
        <v>8</v>
      </c>
      <c r="B161" s="80">
        <f>C161</f>
        <v>3063462.62</v>
      </c>
      <c r="C161" s="80">
        <f>C155+C158</f>
        <v>3063462.62</v>
      </c>
      <c r="D161" s="80"/>
      <c r="E161" s="80"/>
      <c r="F161" s="7"/>
    </row>
    <row r="162" spans="1:6" s="48" customFormat="1" ht="15.75" x14ac:dyDescent="0.25">
      <c r="A162" s="72" t="s">
        <v>9</v>
      </c>
      <c r="B162" s="4">
        <f>C162</f>
        <v>303282800</v>
      </c>
      <c r="C162" s="4">
        <f>C156+C159</f>
        <v>303282800</v>
      </c>
      <c r="D162" s="4"/>
      <c r="E162" s="4"/>
      <c r="F162" s="7"/>
    </row>
    <row r="163" spans="1:6" s="48" customFormat="1" ht="15.75" x14ac:dyDescent="0.25">
      <c r="A163" s="72" t="s">
        <v>100</v>
      </c>
      <c r="B163" s="73">
        <f>B164+B165</f>
        <v>59516588.010000005</v>
      </c>
      <c r="C163" s="73">
        <f>C164+C165</f>
        <v>19838862.670000002</v>
      </c>
      <c r="D163" s="73">
        <f>D164+D165</f>
        <v>19838862.670000002</v>
      </c>
      <c r="E163" s="73">
        <f>E164+E165</f>
        <v>19838862.670000002</v>
      </c>
      <c r="F163" s="7"/>
    </row>
    <row r="164" spans="1:6" s="48" customFormat="1" ht="15.75" x14ac:dyDescent="0.25">
      <c r="A164" s="69" t="s">
        <v>87</v>
      </c>
      <c r="B164" s="74">
        <f>C164+D164+E164</f>
        <v>17004739.440000001</v>
      </c>
      <c r="C164" s="74">
        <v>5668246.4800000004</v>
      </c>
      <c r="D164" s="74">
        <v>5668246.4800000004</v>
      </c>
      <c r="E164" s="74">
        <v>5668246.4800000004</v>
      </c>
      <c r="F164" s="47"/>
    </row>
    <row r="165" spans="1:6" s="48" customFormat="1" ht="15.75" x14ac:dyDescent="0.25">
      <c r="A165" s="69" t="s">
        <v>9</v>
      </c>
      <c r="B165" s="74">
        <f>C165+D165+E165</f>
        <v>42511848.57</v>
      </c>
      <c r="C165" s="74">
        <v>14170616.189999999</v>
      </c>
      <c r="D165" s="74">
        <v>14170616.189999999</v>
      </c>
      <c r="E165" s="74">
        <v>14170616.189999999</v>
      </c>
      <c r="F165" s="47"/>
    </row>
    <row r="166" spans="1:6" s="48" customFormat="1" ht="15.75" x14ac:dyDescent="0.25">
      <c r="A166" s="90" t="s">
        <v>90</v>
      </c>
      <c r="B166" s="91">
        <f>B167+B168</f>
        <v>365862850.63</v>
      </c>
      <c r="C166" s="91">
        <f>C167+C168</f>
        <v>326185125.29000002</v>
      </c>
      <c r="D166" s="91">
        <f>D167+D168</f>
        <v>19838862.670000002</v>
      </c>
      <c r="E166" s="91">
        <f>E167+E168</f>
        <v>19838862.670000002</v>
      </c>
      <c r="F166" s="47"/>
    </row>
    <row r="167" spans="1:6" s="48" customFormat="1" ht="15.75" x14ac:dyDescent="0.25">
      <c r="A167" s="75" t="s">
        <v>60</v>
      </c>
      <c r="B167" s="73">
        <f>C167+D167+E167</f>
        <v>20068202.060000002</v>
      </c>
      <c r="C167" s="73">
        <f t="shared" ref="C167:E168" si="15">C161+C164</f>
        <v>8731709.1000000015</v>
      </c>
      <c r="D167" s="73">
        <f t="shared" si="15"/>
        <v>5668246.4800000004</v>
      </c>
      <c r="E167" s="73">
        <f t="shared" si="15"/>
        <v>5668246.4800000004</v>
      </c>
      <c r="F167" s="47"/>
    </row>
    <row r="168" spans="1:6" s="48" customFormat="1" ht="15.75" x14ac:dyDescent="0.25">
      <c r="A168" s="72" t="s">
        <v>9</v>
      </c>
      <c r="B168" s="4">
        <f>C168+D168+E168</f>
        <v>345794648.56999999</v>
      </c>
      <c r="C168" s="4">
        <f t="shared" si="15"/>
        <v>317453416.19</v>
      </c>
      <c r="D168" s="4">
        <f t="shared" si="15"/>
        <v>14170616.189999999</v>
      </c>
      <c r="E168" s="4">
        <f t="shared" si="15"/>
        <v>14170616.189999999</v>
      </c>
      <c r="F168" s="7"/>
    </row>
    <row r="169" spans="1:6" s="48" customFormat="1" ht="15.75" x14ac:dyDescent="0.25">
      <c r="A169" s="110" t="s">
        <v>121</v>
      </c>
      <c r="B169" s="111"/>
      <c r="C169" s="111"/>
      <c r="D169" s="111"/>
      <c r="E169" s="111"/>
      <c r="F169" s="112"/>
    </row>
    <row r="170" spans="1:6" s="48" customFormat="1" ht="31.5" x14ac:dyDescent="0.25">
      <c r="A170" s="72" t="s">
        <v>92</v>
      </c>
      <c r="B170" s="4">
        <f>C170</f>
        <v>2466618</v>
      </c>
      <c r="C170" s="4">
        <f>C171</f>
        <v>2466618</v>
      </c>
      <c r="D170" s="4"/>
      <c r="E170" s="4"/>
      <c r="F170" s="7"/>
    </row>
    <row r="171" spans="1:6" s="48" customFormat="1" ht="15.75" x14ac:dyDescent="0.25">
      <c r="A171" s="79" t="s">
        <v>93</v>
      </c>
      <c r="B171" s="4">
        <f>C171</f>
        <v>2466618</v>
      </c>
      <c r="C171" s="4">
        <f>C172</f>
        <v>2466618</v>
      </c>
      <c r="D171" s="4"/>
      <c r="E171" s="4"/>
      <c r="F171" s="7"/>
    </row>
    <row r="172" spans="1:6" s="48" customFormat="1" ht="31.5" x14ac:dyDescent="0.25">
      <c r="A172" s="69" t="s">
        <v>94</v>
      </c>
      <c r="B172" s="70">
        <f>B173+B174</f>
        <v>2466618</v>
      </c>
      <c r="C172" s="70">
        <f>C173+C174</f>
        <v>2466618</v>
      </c>
      <c r="D172" s="70"/>
      <c r="E172" s="70"/>
      <c r="F172" s="7"/>
    </row>
    <row r="173" spans="1:6" s="48" customFormat="1" ht="15.75" x14ac:dyDescent="0.25">
      <c r="A173" s="69" t="s">
        <v>96</v>
      </c>
      <c r="B173" s="70">
        <f>C173</f>
        <v>123331</v>
      </c>
      <c r="C173" s="70">
        <v>123331</v>
      </c>
      <c r="D173" s="70"/>
      <c r="E173" s="70"/>
      <c r="F173" s="7"/>
    </row>
    <row r="174" spans="1:6" s="48" customFormat="1" ht="15.75" x14ac:dyDescent="0.25">
      <c r="A174" s="69" t="s">
        <v>9</v>
      </c>
      <c r="B174" s="70">
        <f>C174</f>
        <v>2343287</v>
      </c>
      <c r="C174" s="70">
        <v>2343287</v>
      </c>
      <c r="D174" s="70"/>
      <c r="E174" s="70"/>
      <c r="F174" s="7"/>
    </row>
    <row r="175" spans="1:6" s="48" customFormat="1" ht="15.75" x14ac:dyDescent="0.25">
      <c r="A175" s="76" t="s">
        <v>98</v>
      </c>
      <c r="B175" s="77">
        <f>B176+B177</f>
        <v>2466618</v>
      </c>
      <c r="C175" s="77">
        <f>C176+C177</f>
        <v>2466618</v>
      </c>
      <c r="D175" s="77"/>
      <c r="E175" s="77"/>
      <c r="F175" s="83"/>
    </row>
    <row r="176" spans="1:6" s="48" customFormat="1" ht="15.75" x14ac:dyDescent="0.25">
      <c r="A176" s="72" t="s">
        <v>87</v>
      </c>
      <c r="B176" s="4">
        <f>C176</f>
        <v>123331</v>
      </c>
      <c r="C176" s="4">
        <f>C173</f>
        <v>123331</v>
      </c>
      <c r="D176" s="4"/>
      <c r="E176" s="4"/>
      <c r="F176" s="7"/>
    </row>
    <row r="177" spans="1:6" s="48" customFormat="1" ht="15.75" x14ac:dyDescent="0.25">
      <c r="A177" s="72" t="s">
        <v>9</v>
      </c>
      <c r="B177" s="4">
        <f>C177</f>
        <v>2343287</v>
      </c>
      <c r="C177" s="4">
        <f>C174</f>
        <v>2343287</v>
      </c>
      <c r="D177" s="4"/>
      <c r="E177" s="4"/>
      <c r="F177" s="7"/>
    </row>
    <row r="178" spans="1:6" s="48" customFormat="1" x14ac:dyDescent="0.25">
      <c r="A178" s="52"/>
      <c r="B178" s="52"/>
      <c r="C178" s="52"/>
      <c r="D178" s="52"/>
      <c r="E178" s="52"/>
    </row>
    <row r="179" spans="1:6" s="48" customFormat="1" ht="19.5" customHeight="1" x14ac:dyDescent="0.3">
      <c r="A179" s="96" t="s">
        <v>43</v>
      </c>
      <c r="B179" s="97"/>
      <c r="C179" s="97"/>
      <c r="D179" s="97"/>
      <c r="E179" s="97"/>
    </row>
    <row r="180" spans="1:6" s="48" customFormat="1" ht="18.75" x14ac:dyDescent="0.3">
      <c r="A180" s="55" t="s">
        <v>44</v>
      </c>
      <c r="B180" s="55"/>
      <c r="C180" s="55"/>
      <c r="D180" s="55"/>
      <c r="E180" s="55"/>
    </row>
    <row r="181" spans="1:6" s="48" customFormat="1" x14ac:dyDescent="0.25">
      <c r="A181" s="52"/>
      <c r="B181" s="52"/>
      <c r="C181" s="52"/>
      <c r="D181" s="52"/>
      <c r="E181" s="52"/>
    </row>
    <row r="182" spans="1:6" s="48" customFormat="1" x14ac:dyDescent="0.25">
      <c r="A182" s="52" t="s">
        <v>51</v>
      </c>
      <c r="B182" s="52"/>
      <c r="C182" s="52"/>
      <c r="D182" s="52"/>
      <c r="E182" s="52"/>
    </row>
    <row r="183" spans="1:6" s="48" customFormat="1" x14ac:dyDescent="0.25">
      <c r="A183" s="52" t="s">
        <v>122</v>
      </c>
      <c r="B183" s="52"/>
      <c r="C183" s="52"/>
      <c r="D183" s="52"/>
      <c r="E183" s="52"/>
    </row>
    <row r="184" spans="1:6" s="48" customFormat="1" x14ac:dyDescent="0.25">
      <c r="A184" s="52"/>
      <c r="B184" s="52"/>
      <c r="C184" s="52"/>
      <c r="D184" s="52"/>
      <c r="E184" s="52"/>
    </row>
    <row r="185" spans="1:6" s="48" customFormat="1" x14ac:dyDescent="0.25">
      <c r="A185" s="52"/>
      <c r="B185" s="52"/>
      <c r="C185" s="52"/>
      <c r="D185" s="52"/>
      <c r="E185" s="52"/>
    </row>
    <row r="186" spans="1:6" s="48" customFormat="1" x14ac:dyDescent="0.25">
      <c r="A186" s="52"/>
      <c r="B186" s="52"/>
      <c r="C186" s="52"/>
      <c r="D186" s="52"/>
      <c r="E186" s="52"/>
    </row>
    <row r="187" spans="1:6" s="48" customFormat="1" x14ac:dyDescent="0.25">
      <c r="A187" s="52"/>
      <c r="B187" s="52"/>
      <c r="C187" s="52"/>
      <c r="D187" s="52"/>
      <c r="E187" s="52"/>
    </row>
    <row r="188" spans="1:6" s="48" customFormat="1" x14ac:dyDescent="0.25">
      <c r="A188" s="52"/>
      <c r="B188" s="52"/>
      <c r="C188" s="52"/>
      <c r="D188" s="52"/>
      <c r="E188" s="52"/>
    </row>
    <row r="189" spans="1:6" s="48" customFormat="1" x14ac:dyDescent="0.25">
      <c r="A189" s="52"/>
      <c r="B189" s="52"/>
      <c r="C189" s="52"/>
      <c r="D189" s="52"/>
      <c r="E189" s="52"/>
    </row>
    <row r="190" spans="1:6" s="48" customFormat="1" x14ac:dyDescent="0.25">
      <c r="A190" s="52"/>
      <c r="B190" s="52"/>
      <c r="C190" s="52"/>
      <c r="D190" s="52"/>
      <c r="E190" s="52"/>
    </row>
    <row r="191" spans="1:6" s="48" customFormat="1" x14ac:dyDescent="0.25">
      <c r="A191" s="52"/>
      <c r="B191" s="52"/>
      <c r="C191" s="52"/>
      <c r="D191" s="52"/>
      <c r="E191" s="52"/>
    </row>
    <row r="192" spans="1:6" s="48" customFormat="1" x14ac:dyDescent="0.25">
      <c r="A192" s="52"/>
      <c r="B192" s="52"/>
      <c r="C192" s="52"/>
      <c r="D192" s="52"/>
      <c r="E192" s="52"/>
    </row>
    <row r="193" spans="1:5" s="48" customFormat="1" x14ac:dyDescent="0.25">
      <c r="A193" s="52"/>
      <c r="B193" s="52"/>
      <c r="C193" s="52"/>
      <c r="D193" s="52"/>
      <c r="E193" s="52"/>
    </row>
    <row r="194" spans="1:5" s="48" customFormat="1" x14ac:dyDescent="0.25">
      <c r="A194" s="52"/>
      <c r="B194" s="52"/>
      <c r="C194" s="52"/>
      <c r="D194" s="52"/>
      <c r="E194" s="52"/>
    </row>
    <row r="195" spans="1:5" s="48" customFormat="1" x14ac:dyDescent="0.25">
      <c r="A195" s="52"/>
      <c r="B195" s="52"/>
      <c r="C195" s="52"/>
      <c r="D195" s="52"/>
      <c r="E195" s="52"/>
    </row>
    <row r="196" spans="1:5" s="48" customFormat="1" x14ac:dyDescent="0.25">
      <c r="A196" s="52"/>
      <c r="B196" s="52"/>
      <c r="C196" s="52"/>
      <c r="D196" s="52"/>
      <c r="E196" s="52"/>
    </row>
    <row r="197" spans="1:5" s="48" customFormat="1" x14ac:dyDescent="0.25">
      <c r="A197" s="52"/>
      <c r="B197" s="52"/>
      <c r="C197" s="52"/>
      <c r="D197" s="52"/>
      <c r="E197" s="52"/>
    </row>
    <row r="198" spans="1:5" s="48" customFormat="1" x14ac:dyDescent="0.25">
      <c r="A198" s="52"/>
      <c r="B198" s="52"/>
      <c r="C198" s="52"/>
      <c r="D198" s="52"/>
      <c r="E198" s="52"/>
    </row>
    <row r="199" spans="1:5" s="48" customFormat="1" x14ac:dyDescent="0.25">
      <c r="A199" s="52"/>
      <c r="B199" s="52"/>
      <c r="C199" s="52"/>
      <c r="D199" s="52"/>
      <c r="E199" s="52"/>
    </row>
    <row r="200" spans="1:5" s="48" customFormat="1" x14ac:dyDescent="0.25">
      <c r="A200" s="52"/>
      <c r="B200" s="52"/>
      <c r="C200" s="52"/>
      <c r="D200" s="52"/>
      <c r="E200" s="52"/>
    </row>
    <row r="201" spans="1:5" s="48" customFormat="1" x14ac:dyDescent="0.25">
      <c r="A201" s="52"/>
      <c r="B201" s="52"/>
      <c r="C201" s="52"/>
      <c r="D201" s="52"/>
      <c r="E201" s="52"/>
    </row>
    <row r="202" spans="1:5" s="48" customFormat="1" x14ac:dyDescent="0.25">
      <c r="A202" s="52"/>
      <c r="B202" s="52"/>
      <c r="C202" s="52"/>
      <c r="D202" s="52"/>
      <c r="E202" s="52"/>
    </row>
    <row r="203" spans="1:5" s="48" customFormat="1" x14ac:dyDescent="0.25">
      <c r="A203" s="52"/>
      <c r="B203" s="52"/>
      <c r="C203" s="52"/>
      <c r="D203" s="52"/>
      <c r="E203" s="52"/>
    </row>
    <row r="204" spans="1:5" s="48" customFormat="1" x14ac:dyDescent="0.25">
      <c r="A204" s="52"/>
      <c r="B204" s="52"/>
      <c r="C204" s="52"/>
      <c r="D204" s="52"/>
      <c r="E204" s="52"/>
    </row>
    <row r="205" spans="1:5" s="48" customFormat="1" x14ac:dyDescent="0.25">
      <c r="A205" s="52"/>
      <c r="B205" s="52"/>
      <c r="C205" s="52"/>
      <c r="D205" s="52"/>
      <c r="E205" s="52"/>
    </row>
    <row r="206" spans="1:5" s="48" customFormat="1" x14ac:dyDescent="0.25">
      <c r="A206" s="52"/>
      <c r="B206" s="52"/>
      <c r="C206" s="52"/>
      <c r="D206" s="52"/>
      <c r="E206" s="52"/>
    </row>
    <row r="207" spans="1:5" s="48" customFormat="1" x14ac:dyDescent="0.25">
      <c r="A207" s="52"/>
      <c r="B207" s="52"/>
      <c r="C207" s="52"/>
      <c r="D207" s="52"/>
      <c r="E207" s="52"/>
    </row>
    <row r="208" spans="1:5" s="48" customFormat="1" x14ac:dyDescent="0.25">
      <c r="A208" s="52"/>
      <c r="B208" s="52"/>
      <c r="C208" s="52"/>
      <c r="D208" s="52"/>
      <c r="E208" s="52"/>
    </row>
    <row r="209" spans="1:5" s="48" customFormat="1" x14ac:dyDescent="0.25">
      <c r="A209" s="52"/>
      <c r="B209" s="52"/>
      <c r="C209" s="52"/>
      <c r="D209" s="52"/>
      <c r="E209" s="52"/>
    </row>
    <row r="210" spans="1:5" s="48" customFormat="1" x14ac:dyDescent="0.25">
      <c r="A210" s="52"/>
      <c r="B210" s="52"/>
      <c r="C210" s="52"/>
      <c r="D210" s="52"/>
      <c r="E210" s="52"/>
    </row>
    <row r="211" spans="1:5" s="48" customFormat="1" x14ac:dyDescent="0.25">
      <c r="A211" s="52"/>
      <c r="B211" s="52"/>
      <c r="C211" s="52"/>
      <c r="D211" s="52"/>
      <c r="E211" s="52"/>
    </row>
    <row r="212" spans="1:5" s="48" customFormat="1" x14ac:dyDescent="0.25">
      <c r="A212" s="52"/>
      <c r="B212" s="52"/>
      <c r="C212" s="52"/>
      <c r="D212" s="52"/>
      <c r="E212" s="52"/>
    </row>
    <row r="213" spans="1:5" s="48" customFormat="1" x14ac:dyDescent="0.25">
      <c r="A213" s="52"/>
      <c r="B213" s="52"/>
      <c r="C213" s="52"/>
      <c r="D213" s="52"/>
      <c r="E213" s="52"/>
    </row>
    <row r="214" spans="1:5" s="48" customFormat="1" x14ac:dyDescent="0.25">
      <c r="A214" s="52"/>
      <c r="B214" s="52"/>
      <c r="C214" s="52"/>
      <c r="D214" s="52"/>
      <c r="E214" s="52"/>
    </row>
    <row r="215" spans="1:5" s="48" customFormat="1" x14ac:dyDescent="0.25">
      <c r="A215" s="52"/>
      <c r="B215" s="52"/>
      <c r="C215" s="52"/>
      <c r="D215" s="52"/>
      <c r="E215" s="52"/>
    </row>
    <row r="216" spans="1:5" s="48" customFormat="1" x14ac:dyDescent="0.25">
      <c r="A216" s="52"/>
      <c r="B216" s="52"/>
      <c r="C216" s="52"/>
      <c r="D216" s="52"/>
      <c r="E216" s="52"/>
    </row>
    <row r="217" spans="1:5" s="48" customFormat="1" x14ac:dyDescent="0.25">
      <c r="A217" s="52"/>
      <c r="B217" s="52"/>
      <c r="C217" s="52"/>
      <c r="D217" s="52"/>
      <c r="E217" s="52"/>
    </row>
    <row r="218" spans="1:5" s="48" customFormat="1" x14ac:dyDescent="0.25">
      <c r="A218" s="52"/>
      <c r="B218" s="52"/>
      <c r="C218" s="52"/>
      <c r="D218" s="52"/>
      <c r="E218" s="52"/>
    </row>
    <row r="219" spans="1:5" s="48" customFormat="1" x14ac:dyDescent="0.25">
      <c r="A219" s="52"/>
      <c r="B219" s="52"/>
      <c r="C219" s="52"/>
      <c r="D219" s="52"/>
      <c r="E219" s="52"/>
    </row>
    <row r="220" spans="1:5" s="48" customFormat="1" x14ac:dyDescent="0.25">
      <c r="A220" s="52"/>
      <c r="B220" s="52"/>
      <c r="C220" s="52"/>
      <c r="D220" s="52"/>
      <c r="E220" s="52"/>
    </row>
    <row r="221" spans="1:5" s="48" customFormat="1" x14ac:dyDescent="0.25">
      <c r="A221" s="52"/>
      <c r="B221" s="52"/>
      <c r="C221" s="52"/>
      <c r="D221" s="52"/>
      <c r="E221" s="52"/>
    </row>
    <row r="222" spans="1:5" s="48" customFormat="1" x14ac:dyDescent="0.25">
      <c r="A222" s="52"/>
      <c r="B222" s="52"/>
      <c r="C222" s="52"/>
      <c r="D222" s="52"/>
      <c r="E222" s="52"/>
    </row>
    <row r="223" spans="1:5" s="48" customFormat="1" x14ac:dyDescent="0.25">
      <c r="A223" s="52"/>
      <c r="B223" s="52"/>
      <c r="C223" s="52"/>
      <c r="D223" s="52"/>
      <c r="E223" s="52"/>
    </row>
    <row r="224" spans="1:5" s="48" customFormat="1" x14ac:dyDescent="0.25">
      <c r="A224" s="52"/>
      <c r="B224" s="52"/>
      <c r="C224" s="52"/>
      <c r="D224" s="52"/>
      <c r="E224" s="52"/>
    </row>
    <row r="225" spans="1:5" s="48" customFormat="1" x14ac:dyDescent="0.25">
      <c r="A225" s="52"/>
      <c r="B225" s="52"/>
      <c r="C225" s="52"/>
      <c r="D225" s="52"/>
      <c r="E225" s="52"/>
    </row>
    <row r="226" spans="1:5" s="48" customFormat="1" x14ac:dyDescent="0.25">
      <c r="A226" s="52"/>
      <c r="B226" s="52"/>
      <c r="C226" s="52"/>
      <c r="D226" s="52"/>
      <c r="E226" s="52"/>
    </row>
    <row r="227" spans="1:5" s="48" customFormat="1" x14ac:dyDescent="0.25">
      <c r="A227" s="52"/>
      <c r="B227" s="52"/>
      <c r="C227" s="52"/>
      <c r="D227" s="52"/>
      <c r="E227" s="52"/>
    </row>
    <row r="228" spans="1:5" s="48" customFormat="1" x14ac:dyDescent="0.25">
      <c r="A228" s="52"/>
      <c r="B228" s="52"/>
      <c r="C228" s="52"/>
      <c r="D228" s="52"/>
      <c r="E228" s="52"/>
    </row>
    <row r="229" spans="1:5" s="48" customFormat="1" x14ac:dyDescent="0.25">
      <c r="A229" s="52"/>
      <c r="B229" s="52"/>
      <c r="C229" s="52"/>
      <c r="D229" s="52"/>
      <c r="E229" s="52"/>
    </row>
    <row r="230" spans="1:5" s="48" customFormat="1" x14ac:dyDescent="0.25">
      <c r="A230" s="52"/>
      <c r="B230" s="52"/>
      <c r="C230" s="52"/>
      <c r="D230" s="52"/>
      <c r="E230" s="52"/>
    </row>
    <row r="231" spans="1:5" s="48" customFormat="1" x14ac:dyDescent="0.25">
      <c r="A231" s="52"/>
      <c r="B231" s="52"/>
      <c r="C231" s="52"/>
      <c r="D231" s="52"/>
      <c r="E231" s="52"/>
    </row>
    <row r="232" spans="1:5" s="48" customFormat="1" x14ac:dyDescent="0.25">
      <c r="A232" s="52"/>
      <c r="B232" s="52"/>
      <c r="C232" s="52"/>
      <c r="D232" s="52"/>
      <c r="E232" s="52"/>
    </row>
    <row r="233" spans="1:5" s="48" customFormat="1" x14ac:dyDescent="0.25">
      <c r="A233" s="52"/>
      <c r="B233" s="52"/>
      <c r="C233" s="52"/>
      <c r="D233" s="52"/>
      <c r="E233" s="52"/>
    </row>
    <row r="234" spans="1:5" s="48" customFormat="1" x14ac:dyDescent="0.25">
      <c r="A234" s="52"/>
      <c r="B234" s="52"/>
      <c r="C234" s="52"/>
      <c r="D234" s="52"/>
      <c r="E234" s="52"/>
    </row>
    <row r="235" spans="1:5" s="48" customFormat="1" x14ac:dyDescent="0.25">
      <c r="A235" s="52"/>
      <c r="B235" s="52"/>
      <c r="C235" s="52"/>
      <c r="D235" s="52"/>
      <c r="E235" s="52"/>
    </row>
    <row r="236" spans="1:5" s="48" customFormat="1" x14ac:dyDescent="0.25">
      <c r="A236" s="52"/>
      <c r="B236" s="52"/>
      <c r="C236" s="52"/>
      <c r="D236" s="52"/>
      <c r="E236" s="52"/>
    </row>
    <row r="237" spans="1:5" s="48" customFormat="1" x14ac:dyDescent="0.25">
      <c r="A237" s="52"/>
      <c r="B237" s="52"/>
      <c r="C237" s="52"/>
      <c r="D237" s="52"/>
      <c r="E237" s="52"/>
    </row>
    <row r="238" spans="1:5" s="48" customFormat="1" x14ac:dyDescent="0.25">
      <c r="A238" s="52"/>
      <c r="B238" s="52"/>
      <c r="C238" s="52"/>
      <c r="D238" s="52"/>
      <c r="E238" s="52"/>
    </row>
    <row r="239" spans="1:5" s="48" customFormat="1" x14ac:dyDescent="0.25">
      <c r="A239" s="52"/>
      <c r="B239" s="52"/>
      <c r="C239" s="52"/>
      <c r="D239" s="52"/>
      <c r="E239" s="52"/>
    </row>
    <row r="240" spans="1:5" s="48" customFormat="1" x14ac:dyDescent="0.25">
      <c r="A240" s="52"/>
      <c r="B240" s="52"/>
      <c r="C240" s="52"/>
      <c r="D240" s="52"/>
      <c r="E240" s="52"/>
    </row>
    <row r="241" spans="1:5" s="48" customFormat="1" x14ac:dyDescent="0.25">
      <c r="A241" s="52"/>
      <c r="B241" s="52"/>
      <c r="C241" s="52"/>
      <c r="D241" s="52"/>
      <c r="E241" s="52"/>
    </row>
    <row r="242" spans="1:5" s="48" customFormat="1" x14ac:dyDescent="0.25">
      <c r="A242" s="52"/>
      <c r="B242" s="52"/>
      <c r="C242" s="52"/>
      <c r="D242" s="52"/>
      <c r="E242" s="52"/>
    </row>
    <row r="243" spans="1:5" s="48" customFormat="1" x14ac:dyDescent="0.25">
      <c r="A243" s="52"/>
      <c r="B243" s="52"/>
      <c r="C243" s="52"/>
      <c r="D243" s="52"/>
      <c r="E243" s="52"/>
    </row>
    <row r="244" spans="1:5" s="48" customFormat="1" x14ac:dyDescent="0.25">
      <c r="A244" s="52"/>
      <c r="B244" s="52"/>
      <c r="C244" s="52"/>
      <c r="D244" s="52"/>
      <c r="E244" s="52"/>
    </row>
    <row r="245" spans="1:5" s="48" customFormat="1" x14ac:dyDescent="0.25">
      <c r="A245" s="52"/>
      <c r="B245" s="52"/>
      <c r="C245" s="52"/>
      <c r="D245" s="52"/>
      <c r="E245" s="52"/>
    </row>
    <row r="246" spans="1:5" s="48" customFormat="1" x14ac:dyDescent="0.25">
      <c r="A246" s="52"/>
      <c r="B246" s="52"/>
      <c r="C246" s="52"/>
      <c r="D246" s="52"/>
      <c r="E246" s="52"/>
    </row>
    <row r="247" spans="1:5" s="48" customFormat="1" x14ac:dyDescent="0.25">
      <c r="A247" s="52"/>
      <c r="B247" s="52"/>
      <c r="C247" s="52"/>
      <c r="D247" s="52"/>
      <c r="E247" s="52"/>
    </row>
    <row r="248" spans="1:5" s="48" customFormat="1" x14ac:dyDescent="0.25">
      <c r="A248" s="52"/>
      <c r="B248" s="52"/>
      <c r="C248" s="52"/>
      <c r="D248" s="52"/>
      <c r="E248" s="52"/>
    </row>
    <row r="249" spans="1:5" s="48" customFormat="1" x14ac:dyDescent="0.25">
      <c r="A249" s="52"/>
      <c r="B249" s="52"/>
      <c r="C249" s="52"/>
      <c r="D249" s="52"/>
      <c r="E249" s="52"/>
    </row>
    <row r="250" spans="1:5" s="48" customFormat="1" x14ac:dyDescent="0.25">
      <c r="A250" s="52"/>
      <c r="B250" s="52"/>
      <c r="C250" s="52"/>
      <c r="D250" s="52"/>
      <c r="E250" s="52"/>
    </row>
    <row r="251" spans="1:5" s="48" customFormat="1" x14ac:dyDescent="0.25">
      <c r="A251" s="52"/>
      <c r="B251" s="52"/>
      <c r="C251" s="52"/>
      <c r="D251" s="52"/>
      <c r="E251" s="52"/>
    </row>
    <row r="252" spans="1:5" s="48" customFormat="1" x14ac:dyDescent="0.25">
      <c r="A252" s="52"/>
      <c r="B252" s="52"/>
      <c r="C252" s="52"/>
      <c r="D252" s="52"/>
      <c r="E252" s="52"/>
    </row>
    <row r="253" spans="1:5" s="48" customFormat="1" x14ac:dyDescent="0.25">
      <c r="A253" s="52"/>
      <c r="B253" s="52"/>
      <c r="C253" s="52"/>
      <c r="D253" s="52"/>
      <c r="E253" s="52"/>
    </row>
    <row r="254" spans="1:5" s="48" customFormat="1" x14ac:dyDescent="0.25">
      <c r="A254" s="52"/>
      <c r="B254" s="52"/>
      <c r="C254" s="52"/>
      <c r="D254" s="52"/>
      <c r="E254" s="52"/>
    </row>
    <row r="255" spans="1:5" s="48" customFormat="1" x14ac:dyDescent="0.25">
      <c r="A255" s="52"/>
      <c r="B255" s="52"/>
      <c r="C255" s="52"/>
      <c r="D255" s="52"/>
      <c r="E255" s="52"/>
    </row>
    <row r="256" spans="1:5" s="48" customFormat="1" x14ac:dyDescent="0.25">
      <c r="A256" s="52"/>
      <c r="B256" s="52"/>
      <c r="C256" s="52"/>
      <c r="D256" s="52"/>
      <c r="E256" s="52"/>
    </row>
    <row r="257" spans="1:5" s="48" customFormat="1" x14ac:dyDescent="0.25">
      <c r="A257" s="52"/>
      <c r="B257" s="52"/>
      <c r="C257" s="52"/>
      <c r="D257" s="52"/>
      <c r="E257" s="52"/>
    </row>
    <row r="258" spans="1:5" s="48" customFormat="1" x14ac:dyDescent="0.25">
      <c r="A258" s="52"/>
      <c r="B258" s="52"/>
      <c r="C258" s="52"/>
      <c r="D258" s="52"/>
      <c r="E258" s="52"/>
    </row>
    <row r="259" spans="1:5" s="48" customFormat="1" x14ac:dyDescent="0.25">
      <c r="A259" s="52"/>
      <c r="B259" s="52"/>
      <c r="C259" s="52"/>
      <c r="D259" s="52"/>
      <c r="E259" s="52"/>
    </row>
    <row r="260" spans="1:5" s="48" customFormat="1" x14ac:dyDescent="0.25">
      <c r="A260" s="52"/>
      <c r="B260" s="52"/>
      <c r="C260" s="52"/>
      <c r="D260" s="52"/>
      <c r="E260" s="52"/>
    </row>
    <row r="261" spans="1:5" s="48" customFormat="1" x14ac:dyDescent="0.25">
      <c r="A261" s="52"/>
      <c r="B261" s="52"/>
      <c r="C261" s="52"/>
      <c r="D261" s="52"/>
      <c r="E261" s="52"/>
    </row>
    <row r="262" spans="1:5" s="48" customFormat="1" x14ac:dyDescent="0.25">
      <c r="A262" s="52"/>
      <c r="B262" s="52"/>
      <c r="C262" s="52"/>
      <c r="D262" s="52"/>
      <c r="E262" s="52"/>
    </row>
    <row r="263" spans="1:5" s="48" customFormat="1" x14ac:dyDescent="0.25">
      <c r="A263" s="52"/>
      <c r="B263" s="52"/>
      <c r="C263" s="52"/>
      <c r="D263" s="52"/>
      <c r="E263" s="52"/>
    </row>
    <row r="264" spans="1:5" s="48" customFormat="1" x14ac:dyDescent="0.25">
      <c r="A264" s="52"/>
      <c r="B264" s="52"/>
      <c r="C264" s="52"/>
      <c r="D264" s="52"/>
      <c r="E264" s="52"/>
    </row>
    <row r="265" spans="1:5" s="48" customFormat="1" x14ac:dyDescent="0.25">
      <c r="A265" s="52"/>
      <c r="B265" s="52"/>
      <c r="C265" s="52"/>
      <c r="D265" s="52"/>
      <c r="E265" s="52"/>
    </row>
    <row r="266" spans="1:5" s="48" customFormat="1" x14ac:dyDescent="0.25">
      <c r="A266" s="52"/>
      <c r="B266" s="52"/>
      <c r="C266" s="52"/>
      <c r="D266" s="52"/>
      <c r="E266" s="52"/>
    </row>
    <row r="267" spans="1:5" s="48" customFormat="1" x14ac:dyDescent="0.25">
      <c r="A267" s="52"/>
      <c r="B267" s="52"/>
      <c r="C267" s="52"/>
      <c r="D267" s="52"/>
      <c r="E267" s="52"/>
    </row>
    <row r="268" spans="1:5" s="48" customFormat="1" x14ac:dyDescent="0.25">
      <c r="A268" s="52"/>
      <c r="B268" s="52"/>
      <c r="C268" s="52"/>
      <c r="D268" s="52"/>
      <c r="E268" s="52"/>
    </row>
    <row r="269" spans="1:5" s="48" customFormat="1" x14ac:dyDescent="0.25">
      <c r="A269" s="52"/>
      <c r="B269" s="52"/>
      <c r="C269" s="52"/>
      <c r="D269" s="52"/>
      <c r="E269" s="52"/>
    </row>
    <row r="270" spans="1:5" s="48" customFormat="1" x14ac:dyDescent="0.25">
      <c r="A270" s="52"/>
      <c r="B270" s="52"/>
      <c r="C270" s="52"/>
      <c r="D270" s="52"/>
      <c r="E270" s="52"/>
    </row>
    <row r="271" spans="1:5" s="48" customFormat="1" x14ac:dyDescent="0.25">
      <c r="A271" s="52"/>
      <c r="B271" s="52"/>
      <c r="C271" s="52"/>
      <c r="D271" s="52"/>
      <c r="E271" s="52"/>
    </row>
    <row r="272" spans="1:5" s="48" customFormat="1" x14ac:dyDescent="0.25">
      <c r="A272" s="52"/>
      <c r="B272" s="52"/>
      <c r="C272" s="52"/>
      <c r="D272" s="52"/>
      <c r="E272" s="52"/>
    </row>
    <row r="273" spans="1:5" s="48" customFormat="1" x14ac:dyDescent="0.25">
      <c r="A273" s="52"/>
      <c r="B273" s="52"/>
      <c r="C273" s="52"/>
      <c r="D273" s="52"/>
      <c r="E273" s="52"/>
    </row>
    <row r="274" spans="1:5" s="48" customFormat="1" x14ac:dyDescent="0.25">
      <c r="A274" s="52"/>
      <c r="B274" s="52"/>
      <c r="C274" s="52"/>
      <c r="D274" s="52"/>
      <c r="E274" s="52"/>
    </row>
    <row r="275" spans="1:5" s="48" customFormat="1" x14ac:dyDescent="0.25">
      <c r="A275" s="52"/>
      <c r="B275" s="52"/>
      <c r="C275" s="52"/>
      <c r="D275" s="52"/>
      <c r="E275" s="52"/>
    </row>
    <row r="276" spans="1:5" s="48" customFormat="1" x14ac:dyDescent="0.25">
      <c r="A276" s="52"/>
      <c r="B276" s="52"/>
      <c r="C276" s="52"/>
      <c r="D276" s="52"/>
      <c r="E276" s="52"/>
    </row>
    <row r="277" spans="1:5" s="48" customFormat="1" x14ac:dyDescent="0.25">
      <c r="A277" s="52"/>
      <c r="B277" s="52"/>
      <c r="C277" s="52"/>
      <c r="D277" s="52"/>
      <c r="E277" s="52"/>
    </row>
    <row r="278" spans="1:5" s="48" customFormat="1" x14ac:dyDescent="0.25">
      <c r="A278" s="52"/>
      <c r="B278" s="52"/>
      <c r="C278" s="52"/>
      <c r="D278" s="52"/>
      <c r="E278" s="52"/>
    </row>
    <row r="279" spans="1:5" s="48" customFormat="1" x14ac:dyDescent="0.25">
      <c r="A279" s="52"/>
      <c r="B279" s="52"/>
      <c r="C279" s="52"/>
      <c r="D279" s="52"/>
      <c r="E279" s="52"/>
    </row>
    <row r="280" spans="1:5" s="48" customFormat="1" x14ac:dyDescent="0.25">
      <c r="A280" s="52"/>
      <c r="B280" s="52"/>
      <c r="C280" s="52"/>
      <c r="D280" s="52"/>
      <c r="E280" s="52"/>
    </row>
    <row r="281" spans="1:5" s="48" customFormat="1" x14ac:dyDescent="0.25">
      <c r="A281" s="52"/>
      <c r="B281" s="52"/>
      <c r="C281" s="52"/>
      <c r="D281" s="52"/>
      <c r="E281" s="52"/>
    </row>
    <row r="282" spans="1:5" s="48" customFormat="1" x14ac:dyDescent="0.25"/>
    <row r="283" spans="1:5" s="48" customFormat="1" x14ac:dyDescent="0.25"/>
    <row r="284" spans="1:5" s="48" customFormat="1" x14ac:dyDescent="0.25"/>
    <row r="285" spans="1:5" s="48" customFormat="1" x14ac:dyDescent="0.25"/>
    <row r="286" spans="1:5" s="48" customFormat="1" x14ac:dyDescent="0.25"/>
    <row r="287" spans="1:5" s="48" customFormat="1" x14ac:dyDescent="0.25"/>
    <row r="288" spans="1:5" s="48" customFormat="1" x14ac:dyDescent="0.25"/>
    <row r="289" s="48" customFormat="1" x14ac:dyDescent="0.25"/>
    <row r="290" s="48" customFormat="1" x14ac:dyDescent="0.25"/>
    <row r="291" s="48" customFormat="1" x14ac:dyDescent="0.25"/>
    <row r="292" s="48" customFormat="1" x14ac:dyDescent="0.25"/>
    <row r="293" s="48" customFormat="1" x14ac:dyDescent="0.25"/>
    <row r="294" s="48" customFormat="1" x14ac:dyDescent="0.25"/>
    <row r="295" s="48" customFormat="1" x14ac:dyDescent="0.25"/>
    <row r="296" s="48" customFormat="1" x14ac:dyDescent="0.25"/>
    <row r="297" s="48" customFormat="1" x14ac:dyDescent="0.25"/>
    <row r="298" s="48" customFormat="1" x14ac:dyDescent="0.25"/>
    <row r="299" s="48" customFormat="1" x14ac:dyDescent="0.25"/>
    <row r="300" s="48" customFormat="1" x14ac:dyDescent="0.25"/>
    <row r="301" s="48" customFormat="1" x14ac:dyDescent="0.25"/>
    <row r="302" s="48" customFormat="1" x14ac:dyDescent="0.25"/>
    <row r="303" s="48" customFormat="1" x14ac:dyDescent="0.25"/>
    <row r="304" s="48" customFormat="1" x14ac:dyDescent="0.25"/>
    <row r="305" s="48" customFormat="1" x14ac:dyDescent="0.25"/>
    <row r="306" s="48" customFormat="1" x14ac:dyDescent="0.25"/>
    <row r="307" s="48" customFormat="1" x14ac:dyDescent="0.25"/>
    <row r="308" s="48" customFormat="1" x14ac:dyDescent="0.25"/>
    <row r="309" s="48" customFormat="1" x14ac:dyDescent="0.25"/>
    <row r="310" s="48" customFormat="1" x14ac:dyDescent="0.25"/>
    <row r="311" s="48" customFormat="1" x14ac:dyDescent="0.25"/>
    <row r="312" s="48" customFormat="1" x14ac:dyDescent="0.25"/>
    <row r="313" s="48" customFormat="1" x14ac:dyDescent="0.25"/>
    <row r="314" s="48" customFormat="1" x14ac:dyDescent="0.25"/>
    <row r="315" s="48" customFormat="1" x14ac:dyDescent="0.25"/>
    <row r="316" s="48" customFormat="1" x14ac:dyDescent="0.25"/>
    <row r="317" s="48" customFormat="1" x14ac:dyDescent="0.25"/>
    <row r="318" s="48" customFormat="1" x14ac:dyDescent="0.25"/>
    <row r="319" s="48" customFormat="1" x14ac:dyDescent="0.25"/>
    <row r="320" s="48" customFormat="1" x14ac:dyDescent="0.25"/>
    <row r="321" s="48" customFormat="1" x14ac:dyDescent="0.25"/>
    <row r="322" s="48" customFormat="1" x14ac:dyDescent="0.25"/>
    <row r="323" s="48" customFormat="1" x14ac:dyDescent="0.25"/>
    <row r="324" s="48" customFormat="1" x14ac:dyDescent="0.25"/>
    <row r="325" s="48" customFormat="1" x14ac:dyDescent="0.25"/>
    <row r="326" s="48" customFormat="1" x14ac:dyDescent="0.25"/>
    <row r="327" s="48" customFormat="1" x14ac:dyDescent="0.25"/>
    <row r="328" s="48" customFormat="1" x14ac:dyDescent="0.25"/>
    <row r="329" s="48" customFormat="1" x14ac:dyDescent="0.25"/>
    <row r="330" s="48" customFormat="1" x14ac:dyDescent="0.25"/>
    <row r="331" s="48" customFormat="1" x14ac:dyDescent="0.25"/>
    <row r="332" s="48" customFormat="1" x14ac:dyDescent="0.25"/>
    <row r="333" s="48" customFormat="1" x14ac:dyDescent="0.25"/>
    <row r="334" s="48" customFormat="1" x14ac:dyDescent="0.25"/>
    <row r="335" s="48" customFormat="1" x14ac:dyDescent="0.25"/>
    <row r="336" s="48" customFormat="1" x14ac:dyDescent="0.25"/>
    <row r="337" s="48" customFormat="1" x14ac:dyDescent="0.25"/>
    <row r="338" s="48" customFormat="1" x14ac:dyDescent="0.25"/>
    <row r="339" s="48" customFormat="1" x14ac:dyDescent="0.25"/>
    <row r="340" s="48" customFormat="1" x14ac:dyDescent="0.25"/>
    <row r="341" s="48" customFormat="1" x14ac:dyDescent="0.25"/>
    <row r="342" s="48" customFormat="1" x14ac:dyDescent="0.25"/>
    <row r="343" s="48" customFormat="1" x14ac:dyDescent="0.25"/>
    <row r="344" s="48" customFormat="1" x14ac:dyDescent="0.25"/>
    <row r="345" s="48" customFormat="1" x14ac:dyDescent="0.25"/>
    <row r="346" s="48" customFormat="1" x14ac:dyDescent="0.25"/>
    <row r="347" s="48" customFormat="1" x14ac:dyDescent="0.25"/>
    <row r="348" s="48" customFormat="1" x14ac:dyDescent="0.25"/>
    <row r="349" s="48" customFormat="1" x14ac:dyDescent="0.25"/>
    <row r="350" s="48" customFormat="1" x14ac:dyDescent="0.25"/>
    <row r="351" s="48" customFormat="1" x14ac:dyDescent="0.25"/>
    <row r="352" s="48" customFormat="1" x14ac:dyDescent="0.25"/>
    <row r="353" s="48" customFormat="1" x14ac:dyDescent="0.25"/>
    <row r="354" s="48" customFormat="1" x14ac:dyDescent="0.25"/>
    <row r="355" s="48" customFormat="1" x14ac:dyDescent="0.25"/>
    <row r="356" s="48" customFormat="1" x14ac:dyDescent="0.25"/>
    <row r="357" s="48" customFormat="1" x14ac:dyDescent="0.25"/>
    <row r="358" s="48" customFormat="1" x14ac:dyDescent="0.25"/>
    <row r="359" s="48" customFormat="1" x14ac:dyDescent="0.25"/>
    <row r="360" s="48" customFormat="1" x14ac:dyDescent="0.25"/>
    <row r="361" s="48" customFormat="1" x14ac:dyDescent="0.25"/>
    <row r="362" s="48" customFormat="1" x14ac:dyDescent="0.25"/>
    <row r="363" s="48" customFormat="1" x14ac:dyDescent="0.25"/>
    <row r="364" s="48" customFormat="1" x14ac:dyDescent="0.25"/>
    <row r="365" s="48" customFormat="1" x14ac:dyDescent="0.25"/>
    <row r="366" s="48" customFormat="1" x14ac:dyDescent="0.25"/>
    <row r="367" s="48" customFormat="1" x14ac:dyDescent="0.25"/>
    <row r="368" s="48" customFormat="1" x14ac:dyDescent="0.25"/>
    <row r="369" s="48" customFormat="1" x14ac:dyDescent="0.25"/>
    <row r="370" s="48" customFormat="1" x14ac:dyDescent="0.25"/>
    <row r="371" s="48" customFormat="1" x14ac:dyDescent="0.25"/>
    <row r="372" s="48" customFormat="1" x14ac:dyDescent="0.25"/>
    <row r="373" s="48" customFormat="1" x14ac:dyDescent="0.25"/>
    <row r="374" s="48" customFormat="1" x14ac:dyDescent="0.25"/>
    <row r="375" s="48" customFormat="1" x14ac:dyDescent="0.25"/>
    <row r="376" s="48" customFormat="1" x14ac:dyDescent="0.25"/>
    <row r="377" s="48" customFormat="1" x14ac:dyDescent="0.25"/>
    <row r="378" s="48" customFormat="1" x14ac:dyDescent="0.25"/>
    <row r="379" s="48" customFormat="1" x14ac:dyDescent="0.25"/>
    <row r="380" s="48" customFormat="1" x14ac:dyDescent="0.25"/>
    <row r="381" s="48" customFormat="1" x14ac:dyDescent="0.25"/>
    <row r="382" s="48" customFormat="1" x14ac:dyDescent="0.25"/>
    <row r="383" s="48" customFormat="1" x14ac:dyDescent="0.25"/>
    <row r="384" s="48" customFormat="1" x14ac:dyDescent="0.25"/>
    <row r="385" s="48" customFormat="1" x14ac:dyDescent="0.25"/>
    <row r="386" s="48" customFormat="1" x14ac:dyDescent="0.25"/>
    <row r="387" s="48" customFormat="1" x14ac:dyDescent="0.25"/>
    <row r="388" s="48" customFormat="1" x14ac:dyDescent="0.25"/>
    <row r="389" s="48" customFormat="1" x14ac:dyDescent="0.25"/>
    <row r="390" s="48" customFormat="1" x14ac:dyDescent="0.25"/>
    <row r="391" s="48" customFormat="1" x14ac:dyDescent="0.25"/>
    <row r="392" s="48" customFormat="1" x14ac:dyDescent="0.25"/>
    <row r="393" s="48" customFormat="1" x14ac:dyDescent="0.25"/>
    <row r="394" s="48" customFormat="1" x14ac:dyDescent="0.25"/>
    <row r="395" s="48" customFormat="1" x14ac:dyDescent="0.25"/>
    <row r="396" s="48" customFormat="1" x14ac:dyDescent="0.25"/>
    <row r="397" s="48" customFormat="1" x14ac:dyDescent="0.25"/>
    <row r="398" s="48" customFormat="1" x14ac:dyDescent="0.25"/>
    <row r="399" s="48" customFormat="1" x14ac:dyDescent="0.25"/>
    <row r="400" s="48" customFormat="1" x14ac:dyDescent="0.25"/>
    <row r="401" s="48" customFormat="1" x14ac:dyDescent="0.25"/>
    <row r="402" s="48" customFormat="1" x14ac:dyDescent="0.25"/>
    <row r="403" s="48" customFormat="1" x14ac:dyDescent="0.25"/>
    <row r="404" s="48" customFormat="1" x14ac:dyDescent="0.25"/>
    <row r="405" s="48" customFormat="1" x14ac:dyDescent="0.25"/>
    <row r="406" s="48" customFormat="1" x14ac:dyDescent="0.25"/>
    <row r="407" s="48" customFormat="1" x14ac:dyDescent="0.25"/>
    <row r="408" s="48" customFormat="1" x14ac:dyDescent="0.25"/>
    <row r="409" s="48" customFormat="1" x14ac:dyDescent="0.25"/>
    <row r="410" s="48" customFormat="1" x14ac:dyDescent="0.25"/>
    <row r="411" s="48" customFormat="1" x14ac:dyDescent="0.25"/>
    <row r="412" s="48" customFormat="1" x14ac:dyDescent="0.25"/>
    <row r="413" s="48" customFormat="1" x14ac:dyDescent="0.25"/>
    <row r="414" s="48" customFormat="1" x14ac:dyDescent="0.25"/>
    <row r="415" s="48" customFormat="1" x14ac:dyDescent="0.25"/>
    <row r="416" s="48" customFormat="1" x14ac:dyDescent="0.25"/>
    <row r="417" s="48" customFormat="1" x14ac:dyDescent="0.25"/>
    <row r="418" s="48" customFormat="1" x14ac:dyDescent="0.25"/>
    <row r="419" s="48" customFormat="1" x14ac:dyDescent="0.25"/>
    <row r="420" s="48" customFormat="1" x14ac:dyDescent="0.25"/>
    <row r="421" s="48" customFormat="1" x14ac:dyDescent="0.25"/>
    <row r="422" s="48" customFormat="1" x14ac:dyDescent="0.25"/>
    <row r="423" s="48" customFormat="1" x14ac:dyDescent="0.25"/>
    <row r="424" s="48" customFormat="1" x14ac:dyDescent="0.25"/>
    <row r="425" s="48" customFormat="1" x14ac:dyDescent="0.25"/>
    <row r="426" s="48" customFormat="1" x14ac:dyDescent="0.25"/>
    <row r="427" s="48" customFormat="1" x14ac:dyDescent="0.25"/>
    <row r="428" s="48" customFormat="1" x14ac:dyDescent="0.25"/>
    <row r="429" s="48" customFormat="1" x14ac:dyDescent="0.25"/>
    <row r="430" s="48" customFormat="1" x14ac:dyDescent="0.25"/>
    <row r="431" s="48" customFormat="1" x14ac:dyDescent="0.25"/>
    <row r="432" s="48" customFormat="1" x14ac:dyDescent="0.25"/>
    <row r="433" s="48" customFormat="1" x14ac:dyDescent="0.25"/>
    <row r="434" s="48" customFormat="1" x14ac:dyDescent="0.25"/>
    <row r="435" s="48" customFormat="1" x14ac:dyDescent="0.25"/>
    <row r="436" s="48" customFormat="1" x14ac:dyDescent="0.25"/>
    <row r="437" s="48" customFormat="1" x14ac:dyDescent="0.25"/>
    <row r="438" s="48" customFormat="1" x14ac:dyDescent="0.25"/>
    <row r="439" s="48" customFormat="1" x14ac:dyDescent="0.25"/>
    <row r="440" s="48" customFormat="1" x14ac:dyDescent="0.25"/>
    <row r="441" s="48" customFormat="1" x14ac:dyDescent="0.25"/>
    <row r="442" s="48" customFormat="1" x14ac:dyDescent="0.25"/>
    <row r="443" s="48" customFormat="1" x14ac:dyDescent="0.25"/>
    <row r="444" s="48" customFormat="1" x14ac:dyDescent="0.25"/>
    <row r="445" s="48" customFormat="1" x14ac:dyDescent="0.25"/>
    <row r="446" s="48" customFormat="1" x14ac:dyDescent="0.25"/>
    <row r="447" s="48" customFormat="1" x14ac:dyDescent="0.25"/>
    <row r="448" s="48" customFormat="1" x14ac:dyDescent="0.25"/>
    <row r="449" s="48" customFormat="1" x14ac:dyDescent="0.25"/>
    <row r="450" s="48" customFormat="1" x14ac:dyDescent="0.25"/>
    <row r="451" s="48" customFormat="1" x14ac:dyDescent="0.25"/>
    <row r="452" s="48" customFormat="1" x14ac:dyDescent="0.25"/>
    <row r="453" s="48" customFormat="1" x14ac:dyDescent="0.25"/>
    <row r="454" s="48" customFormat="1" x14ac:dyDescent="0.25"/>
    <row r="455" s="48" customFormat="1" x14ac:dyDescent="0.25"/>
    <row r="456" s="48" customFormat="1" x14ac:dyDescent="0.25"/>
    <row r="457" s="48" customFormat="1" x14ac:dyDescent="0.25"/>
    <row r="458" s="48" customFormat="1" x14ac:dyDescent="0.25"/>
    <row r="459" s="48" customFormat="1" x14ac:dyDescent="0.25"/>
    <row r="460" s="48" customFormat="1" x14ac:dyDescent="0.25"/>
    <row r="461" s="48" customFormat="1" x14ac:dyDescent="0.25"/>
    <row r="462" s="48" customFormat="1" x14ac:dyDescent="0.25"/>
    <row r="463" s="48" customFormat="1" x14ac:dyDescent="0.25"/>
    <row r="464" s="48" customFormat="1" x14ac:dyDescent="0.25"/>
    <row r="465" s="48" customFormat="1" x14ac:dyDescent="0.25"/>
    <row r="466" s="48" customFormat="1" x14ac:dyDescent="0.25"/>
    <row r="467" s="48" customFormat="1" x14ac:dyDescent="0.25"/>
    <row r="468" s="48" customFormat="1" x14ac:dyDescent="0.25"/>
    <row r="469" s="48" customFormat="1" x14ac:dyDescent="0.25"/>
    <row r="470" s="48" customFormat="1" x14ac:dyDescent="0.25"/>
    <row r="471" s="48" customFormat="1" x14ac:dyDescent="0.25"/>
    <row r="472" s="48" customFormat="1" x14ac:dyDescent="0.25"/>
    <row r="473" s="48" customFormat="1" x14ac:dyDescent="0.25"/>
    <row r="474" s="48" customFormat="1" x14ac:dyDescent="0.25"/>
    <row r="475" s="48" customFormat="1" x14ac:dyDescent="0.25"/>
    <row r="476" s="48" customFormat="1" x14ac:dyDescent="0.25"/>
    <row r="477" s="48" customFormat="1" x14ac:dyDescent="0.25"/>
    <row r="478" s="48" customFormat="1" x14ac:dyDescent="0.25"/>
    <row r="479" s="48" customFormat="1" x14ac:dyDescent="0.25"/>
    <row r="480" s="48" customFormat="1" x14ac:dyDescent="0.25"/>
    <row r="481" s="48" customFormat="1" x14ac:dyDescent="0.25"/>
    <row r="482" s="48" customFormat="1" x14ac:dyDescent="0.25"/>
    <row r="483" s="48" customFormat="1" x14ac:dyDescent="0.25"/>
    <row r="484" s="48" customFormat="1" x14ac:dyDescent="0.25"/>
    <row r="485" s="48" customFormat="1" x14ac:dyDescent="0.25"/>
    <row r="486" s="48" customFormat="1" x14ac:dyDescent="0.25"/>
    <row r="487" s="48" customFormat="1" x14ac:dyDescent="0.25"/>
    <row r="488" s="48" customFormat="1" x14ac:dyDescent="0.25"/>
    <row r="489" s="48" customFormat="1" x14ac:dyDescent="0.25"/>
    <row r="490" s="48" customFormat="1" x14ac:dyDescent="0.25"/>
    <row r="491" s="48" customFormat="1" x14ac:dyDescent="0.25"/>
    <row r="492" s="48" customFormat="1" x14ac:dyDescent="0.25"/>
    <row r="493" s="48" customFormat="1" x14ac:dyDescent="0.25"/>
    <row r="494" s="48" customFormat="1" x14ac:dyDescent="0.25"/>
    <row r="495" s="48" customFormat="1" x14ac:dyDescent="0.25"/>
    <row r="496" s="48" customFormat="1" x14ac:dyDescent="0.25"/>
    <row r="497" s="48" customFormat="1" x14ac:dyDescent="0.25"/>
    <row r="498" s="48" customFormat="1" x14ac:dyDescent="0.25"/>
    <row r="499" s="48" customFormat="1" x14ac:dyDescent="0.25"/>
    <row r="500" s="48" customFormat="1" x14ac:dyDescent="0.25"/>
    <row r="501" s="48" customFormat="1" x14ac:dyDescent="0.25"/>
    <row r="502" s="48" customFormat="1" x14ac:dyDescent="0.25"/>
    <row r="503" s="48" customFormat="1" x14ac:dyDescent="0.25"/>
    <row r="504" s="48" customFormat="1" x14ac:dyDescent="0.25"/>
    <row r="505" s="48" customFormat="1" x14ac:dyDescent="0.25"/>
    <row r="506" s="48" customFormat="1" x14ac:dyDescent="0.25"/>
    <row r="507" s="48" customFormat="1" x14ac:dyDescent="0.25"/>
    <row r="508" s="48" customFormat="1" x14ac:dyDescent="0.25"/>
    <row r="509" s="48" customFormat="1" x14ac:dyDescent="0.25"/>
    <row r="510" s="48" customFormat="1" x14ac:dyDescent="0.25"/>
    <row r="511" s="48" customFormat="1" x14ac:dyDescent="0.25"/>
    <row r="512" s="48" customFormat="1" x14ac:dyDescent="0.25"/>
    <row r="513" s="48" customFormat="1" x14ac:dyDescent="0.25"/>
    <row r="514" s="48" customFormat="1" x14ac:dyDescent="0.25"/>
    <row r="515" s="48" customFormat="1" x14ac:dyDescent="0.25"/>
    <row r="516" s="48" customFormat="1" x14ac:dyDescent="0.25"/>
    <row r="517" s="48" customFormat="1" x14ac:dyDescent="0.25"/>
    <row r="518" s="48" customFormat="1" x14ac:dyDescent="0.25"/>
    <row r="519" s="48" customFormat="1" x14ac:dyDescent="0.25"/>
    <row r="520" s="48" customFormat="1" x14ac:dyDescent="0.25"/>
    <row r="521" s="48" customFormat="1" x14ac:dyDescent="0.25"/>
    <row r="522" s="48" customFormat="1" x14ac:dyDescent="0.25"/>
    <row r="523" s="48" customFormat="1" x14ac:dyDescent="0.25"/>
    <row r="524" s="48" customFormat="1" x14ac:dyDescent="0.25"/>
    <row r="525" s="48" customFormat="1" x14ac:dyDescent="0.25"/>
    <row r="526" s="48" customFormat="1" x14ac:dyDescent="0.25"/>
    <row r="527" s="48" customFormat="1" x14ac:dyDescent="0.25"/>
    <row r="528" s="48" customFormat="1" x14ac:dyDescent="0.25"/>
    <row r="529" s="48" customFormat="1" x14ac:dyDescent="0.25"/>
    <row r="530" s="48" customFormat="1" x14ac:dyDescent="0.25"/>
    <row r="531" s="48" customFormat="1" x14ac:dyDescent="0.25"/>
    <row r="532" s="48" customFormat="1" x14ac:dyDescent="0.25"/>
    <row r="533" s="48" customFormat="1" x14ac:dyDescent="0.25"/>
  </sheetData>
  <mergeCells count="11">
    <mergeCell ref="A46:E46"/>
    <mergeCell ref="A179:E179"/>
    <mergeCell ref="F4:F5"/>
    <mergeCell ref="A1:E1"/>
    <mergeCell ref="A4:A5"/>
    <mergeCell ref="B4:B5"/>
    <mergeCell ref="C4:E4"/>
    <mergeCell ref="A10:E10"/>
    <mergeCell ref="A2:F2"/>
    <mergeCell ref="A151:F151"/>
    <mergeCell ref="A169:F169"/>
  </mergeCells>
  <pageMargins left="0.11811023622047245" right="0.11811023622047245" top="0.15748031496062992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72"/>
  <sheetViews>
    <sheetView workbookViewId="0">
      <pane ySplit="5" topLeftCell="A96" activePane="bottomLeft" state="frozen"/>
      <selection pane="bottomLeft" activeCell="D111" sqref="D111"/>
    </sheetView>
  </sheetViews>
  <sheetFormatPr defaultRowHeight="15" x14ac:dyDescent="0.25"/>
  <cols>
    <col min="1" max="1" width="60.85546875" customWidth="1"/>
    <col min="2" max="2" width="18.28515625" customWidth="1"/>
    <col min="3" max="3" width="18.42578125" customWidth="1"/>
    <col min="4" max="4" width="18.140625" customWidth="1"/>
    <col min="5" max="5" width="18.7109375" customWidth="1"/>
    <col min="6" max="6" width="41" customWidth="1"/>
  </cols>
  <sheetData>
    <row r="1" spans="1:6" ht="18.75" x14ac:dyDescent="0.3">
      <c r="A1" s="100" t="s">
        <v>0</v>
      </c>
      <c r="B1" s="100"/>
      <c r="C1" s="100"/>
      <c r="D1" s="100"/>
      <c r="E1" s="100"/>
    </row>
    <row r="2" spans="1:6" ht="34.5" customHeight="1" x14ac:dyDescent="0.25">
      <c r="A2" s="106" t="s">
        <v>45</v>
      </c>
      <c r="B2" s="106"/>
      <c r="C2" s="106"/>
      <c r="D2" s="106"/>
      <c r="E2" s="106"/>
      <c r="F2" s="106"/>
    </row>
    <row r="3" spans="1:6" x14ac:dyDescent="0.25">
      <c r="A3" s="1"/>
      <c r="B3" s="1"/>
      <c r="C3" s="1"/>
      <c r="D3" s="1"/>
      <c r="E3" s="1" t="s">
        <v>1</v>
      </c>
    </row>
    <row r="4" spans="1:6" x14ac:dyDescent="0.25">
      <c r="A4" s="101" t="s">
        <v>2</v>
      </c>
      <c r="B4" s="101" t="s">
        <v>3</v>
      </c>
      <c r="C4" s="103" t="s">
        <v>4</v>
      </c>
      <c r="D4" s="104"/>
      <c r="E4" s="105"/>
      <c r="F4" s="98" t="s">
        <v>47</v>
      </c>
    </row>
    <row r="5" spans="1:6" ht="26.25" customHeight="1" x14ac:dyDescent="0.25">
      <c r="A5" s="102"/>
      <c r="B5" s="102"/>
      <c r="C5" s="2" t="s">
        <v>5</v>
      </c>
      <c r="D5" s="2" t="s">
        <v>6</v>
      </c>
      <c r="E5" s="2" t="s">
        <v>46</v>
      </c>
      <c r="F5" s="99"/>
    </row>
    <row r="6" spans="1:6" ht="33.75" customHeight="1" x14ac:dyDescent="0.25">
      <c r="A6" s="49" t="s">
        <v>7</v>
      </c>
      <c r="B6" s="4">
        <f>B7+B8</f>
        <v>150958590.34</v>
      </c>
      <c r="C6" s="4">
        <f>C7+C8</f>
        <v>63649556.650000006</v>
      </c>
      <c r="D6" s="4">
        <f>D7+D8</f>
        <v>27664633.749999996</v>
      </c>
      <c r="E6" s="4">
        <f>E7+E8</f>
        <v>59644399.939999998</v>
      </c>
      <c r="F6" s="47"/>
    </row>
    <row r="7" spans="1:6" x14ac:dyDescent="0.25">
      <c r="A7" s="3" t="s">
        <v>77</v>
      </c>
      <c r="B7" s="4">
        <f>C7+D7+E7</f>
        <v>113142773.34</v>
      </c>
      <c r="C7" s="4">
        <f>C48+C95+C109+C116</f>
        <v>30233739.650000002</v>
      </c>
      <c r="D7" s="4">
        <f>D48+D95+D109+D116</f>
        <v>23864633.749999996</v>
      </c>
      <c r="E7" s="4">
        <f>E48+E95+E109+E116</f>
        <v>59044399.939999998</v>
      </c>
      <c r="F7" s="47"/>
    </row>
    <row r="8" spans="1:6" x14ac:dyDescent="0.25">
      <c r="A8" s="3" t="s">
        <v>8</v>
      </c>
      <c r="B8" s="4">
        <f>C8+D8+E8</f>
        <v>37815817</v>
      </c>
      <c r="C8" s="4">
        <f t="shared" ref="C8:E8" si="0">C49+C96</f>
        <v>33415817</v>
      </c>
      <c r="D8" s="4">
        <f t="shared" si="0"/>
        <v>3800000</v>
      </c>
      <c r="E8" s="4">
        <f t="shared" si="0"/>
        <v>600000</v>
      </c>
      <c r="F8" s="47"/>
    </row>
    <row r="9" spans="1:6" ht="36.75" customHeight="1" x14ac:dyDescent="0.25">
      <c r="A9" s="93" t="s">
        <v>11</v>
      </c>
      <c r="B9" s="94"/>
      <c r="C9" s="94"/>
      <c r="D9" s="94"/>
      <c r="E9" s="95"/>
      <c r="F9" s="47"/>
    </row>
    <row r="10" spans="1:6" ht="51.75" customHeight="1" x14ac:dyDescent="0.25">
      <c r="A10" s="2" t="s">
        <v>12</v>
      </c>
      <c r="B10" s="4">
        <f>B11+B14+B17</f>
        <v>62050365.460000001</v>
      </c>
      <c r="C10" s="4">
        <f>C11+C14+C17</f>
        <v>13295965.35</v>
      </c>
      <c r="D10" s="4">
        <f>D11+D14+D17</f>
        <v>4772696.1400000006</v>
      </c>
      <c r="E10" s="4">
        <f>E11+E14+E17</f>
        <v>43981703.969999999</v>
      </c>
      <c r="F10" s="47"/>
    </row>
    <row r="11" spans="1:6" ht="39" customHeight="1" x14ac:dyDescent="0.25">
      <c r="A11" s="56" t="s">
        <v>48</v>
      </c>
      <c r="B11" s="5">
        <f>B12+B13</f>
        <v>47619903</v>
      </c>
      <c r="C11" s="5">
        <f>C12+C13</f>
        <v>0</v>
      </c>
      <c r="D11" s="5">
        <f>D12+D13</f>
        <v>3638199.0300000003</v>
      </c>
      <c r="E11" s="6">
        <f>E12+E13</f>
        <v>43981703.969999999</v>
      </c>
      <c r="F11" s="59" t="s">
        <v>52</v>
      </c>
    </row>
    <row r="12" spans="1:6" x14ac:dyDescent="0.25">
      <c r="A12" s="7" t="s">
        <v>56</v>
      </c>
      <c r="B12" s="5">
        <f>C12+D12+E12</f>
        <v>43819903</v>
      </c>
      <c r="C12" s="5"/>
      <c r="D12" s="5">
        <v>438199.03</v>
      </c>
      <c r="E12" s="5">
        <v>43381703.969999999</v>
      </c>
      <c r="F12" s="59"/>
    </row>
    <row r="13" spans="1:6" ht="242.25" x14ac:dyDescent="0.25">
      <c r="A13" s="7" t="s">
        <v>55</v>
      </c>
      <c r="B13" s="5">
        <f>C13+D13+E13</f>
        <v>3800000</v>
      </c>
      <c r="C13" s="9"/>
      <c r="D13" s="5">
        <v>3200000</v>
      </c>
      <c r="E13" s="5">
        <v>600000</v>
      </c>
      <c r="F13" s="71" t="s">
        <v>85</v>
      </c>
    </row>
    <row r="14" spans="1:6" ht="25.5" x14ac:dyDescent="0.25">
      <c r="A14" s="10" t="s">
        <v>13</v>
      </c>
      <c r="B14" s="5">
        <f>B15+B16</f>
        <v>2107230.14</v>
      </c>
      <c r="C14" s="5">
        <f>C15+C16</f>
        <v>972733.03</v>
      </c>
      <c r="D14" s="5">
        <f>D15+D16</f>
        <v>1134497.1099999999</v>
      </c>
      <c r="E14" s="5">
        <f>E15+E16</f>
        <v>0</v>
      </c>
      <c r="F14" s="59" t="s">
        <v>52</v>
      </c>
    </row>
    <row r="15" spans="1:6" x14ac:dyDescent="0.25">
      <c r="A15" s="8" t="s">
        <v>57</v>
      </c>
      <c r="B15" s="5">
        <f t="shared" ref="B15:B18" si="1">C15+D15+E15</f>
        <v>1007230.14</v>
      </c>
      <c r="C15" s="5">
        <v>472733.03</v>
      </c>
      <c r="D15" s="5">
        <v>534497.11</v>
      </c>
      <c r="E15" s="9"/>
      <c r="F15" s="59"/>
    </row>
    <row r="16" spans="1:6" ht="242.25" x14ac:dyDescent="0.25">
      <c r="A16" s="8" t="s">
        <v>8</v>
      </c>
      <c r="B16" s="5">
        <f t="shared" si="1"/>
        <v>1100000</v>
      </c>
      <c r="C16" s="5">
        <v>500000</v>
      </c>
      <c r="D16" s="5">
        <v>600000</v>
      </c>
      <c r="E16" s="5"/>
      <c r="F16" s="71" t="s">
        <v>85</v>
      </c>
    </row>
    <row r="17" spans="1:6" ht="30" x14ac:dyDescent="0.25">
      <c r="A17" s="11" t="s">
        <v>14</v>
      </c>
      <c r="B17" s="5">
        <f t="shared" si="1"/>
        <v>12323232.32</v>
      </c>
      <c r="C17" s="5">
        <f>C18</f>
        <v>12323232.32</v>
      </c>
      <c r="D17" s="5">
        <f>D18</f>
        <v>0</v>
      </c>
      <c r="E17" s="5">
        <f>E18</f>
        <v>0</v>
      </c>
      <c r="F17" s="59" t="s">
        <v>52</v>
      </c>
    </row>
    <row r="18" spans="1:6" x14ac:dyDescent="0.25">
      <c r="A18" s="8" t="s">
        <v>57</v>
      </c>
      <c r="B18" s="5">
        <f t="shared" si="1"/>
        <v>12323232.32</v>
      </c>
      <c r="C18" s="5">
        <v>12323232.32</v>
      </c>
      <c r="D18" s="5"/>
      <c r="E18" s="5"/>
      <c r="F18" s="59"/>
    </row>
    <row r="19" spans="1:6" ht="45" x14ac:dyDescent="0.25">
      <c r="A19" s="56" t="s">
        <v>63</v>
      </c>
      <c r="B19" s="5">
        <f>B20</f>
        <v>4000000</v>
      </c>
      <c r="C19" s="5">
        <f>C20</f>
        <v>4000000</v>
      </c>
      <c r="D19" s="5"/>
      <c r="E19" s="5"/>
      <c r="F19" s="59" t="s">
        <v>64</v>
      </c>
    </row>
    <row r="20" spans="1:6" x14ac:dyDescent="0.25">
      <c r="A20" s="8" t="s">
        <v>21</v>
      </c>
      <c r="B20" s="5">
        <f>C20+D20+E20</f>
        <v>4000000</v>
      </c>
      <c r="C20" s="67">
        <v>4000000</v>
      </c>
      <c r="D20" s="5"/>
      <c r="E20" s="5"/>
      <c r="F20" s="59"/>
    </row>
    <row r="21" spans="1:6" ht="45" x14ac:dyDescent="0.25">
      <c r="A21" s="56" t="s">
        <v>65</v>
      </c>
      <c r="B21" s="5">
        <f>B22</f>
        <v>4000000</v>
      </c>
      <c r="C21" s="5">
        <f>C22</f>
        <v>4000000</v>
      </c>
      <c r="D21" s="5"/>
      <c r="E21" s="5"/>
      <c r="F21" s="59" t="s">
        <v>64</v>
      </c>
    </row>
    <row r="22" spans="1:6" x14ac:dyDescent="0.25">
      <c r="A22" s="64" t="s">
        <v>8</v>
      </c>
      <c r="B22" s="5">
        <f>C22+D22+E22</f>
        <v>4000000</v>
      </c>
      <c r="C22" s="67">
        <v>4000000</v>
      </c>
      <c r="D22" s="5"/>
      <c r="E22" s="5"/>
      <c r="F22" s="59"/>
    </row>
    <row r="23" spans="1:6" ht="45" x14ac:dyDescent="0.25">
      <c r="A23" s="56" t="s">
        <v>66</v>
      </c>
      <c r="B23" s="5">
        <f>B24</f>
        <v>1000000</v>
      </c>
      <c r="C23" s="5">
        <f>C24</f>
        <v>1000000</v>
      </c>
      <c r="D23" s="5"/>
      <c r="E23" s="5"/>
      <c r="F23" s="59" t="s">
        <v>64</v>
      </c>
    </row>
    <row r="24" spans="1:6" x14ac:dyDescent="0.25">
      <c r="A24" s="64" t="s">
        <v>8</v>
      </c>
      <c r="B24" s="5">
        <f>C24+D24+E24</f>
        <v>1000000</v>
      </c>
      <c r="C24" s="67">
        <v>1000000</v>
      </c>
      <c r="D24" s="5"/>
      <c r="E24" s="5"/>
      <c r="F24" s="59"/>
    </row>
    <row r="25" spans="1:6" ht="51.75" customHeight="1" x14ac:dyDescent="0.25">
      <c r="A25" s="56" t="s">
        <v>67</v>
      </c>
      <c r="B25" s="5">
        <f>B26</f>
        <v>600000</v>
      </c>
      <c r="C25" s="5">
        <f>C26</f>
        <v>600000</v>
      </c>
      <c r="D25" s="5"/>
      <c r="E25" s="5"/>
      <c r="F25" s="59" t="s">
        <v>68</v>
      </c>
    </row>
    <row r="26" spans="1:6" x14ac:dyDescent="0.25">
      <c r="A26" s="64" t="s">
        <v>8</v>
      </c>
      <c r="B26" s="5">
        <f>C26+D26+E26</f>
        <v>600000</v>
      </c>
      <c r="C26" s="67">
        <v>600000</v>
      </c>
      <c r="D26" s="5"/>
      <c r="E26" s="5"/>
      <c r="F26" s="59"/>
    </row>
    <row r="27" spans="1:6" ht="40.5" customHeight="1" x14ac:dyDescent="0.25">
      <c r="A27" s="56" t="s">
        <v>69</v>
      </c>
      <c r="B27" s="5">
        <f>B28</f>
        <v>900000</v>
      </c>
      <c r="C27" s="5">
        <f>C28</f>
        <v>900000</v>
      </c>
      <c r="D27" s="5"/>
      <c r="E27" s="5"/>
      <c r="F27" s="59" t="s">
        <v>68</v>
      </c>
    </row>
    <row r="28" spans="1:6" x14ac:dyDescent="0.25">
      <c r="A28" s="64" t="s">
        <v>8</v>
      </c>
      <c r="B28" s="5">
        <f>C28+D28+E28</f>
        <v>900000</v>
      </c>
      <c r="C28" s="67">
        <v>900000</v>
      </c>
      <c r="D28" s="5"/>
      <c r="E28" s="5"/>
      <c r="F28" s="59"/>
    </row>
    <row r="29" spans="1:6" ht="47.25" customHeight="1" x14ac:dyDescent="0.25">
      <c r="A29" s="56" t="s">
        <v>70</v>
      </c>
      <c r="B29" s="5">
        <f>B30</f>
        <v>100000</v>
      </c>
      <c r="C29" s="5">
        <f>C30</f>
        <v>100000</v>
      </c>
      <c r="D29" s="5"/>
      <c r="E29" s="5"/>
      <c r="F29" s="59" t="s">
        <v>68</v>
      </c>
    </row>
    <row r="30" spans="1:6" x14ac:dyDescent="0.25">
      <c r="A30" s="64" t="s">
        <v>8</v>
      </c>
      <c r="B30" s="5">
        <f>C30+D30+E30</f>
        <v>100000</v>
      </c>
      <c r="C30" s="67">
        <v>100000</v>
      </c>
      <c r="D30" s="5"/>
      <c r="E30" s="5"/>
      <c r="F30" s="59"/>
    </row>
    <row r="31" spans="1:6" ht="47.25" customHeight="1" x14ac:dyDescent="0.25">
      <c r="A31" s="56" t="s">
        <v>71</v>
      </c>
      <c r="B31" s="5">
        <f>B32</f>
        <v>1000000</v>
      </c>
      <c r="C31" s="5">
        <f>C32</f>
        <v>1000000</v>
      </c>
      <c r="D31" s="5"/>
      <c r="E31" s="5"/>
      <c r="F31" s="59" t="s">
        <v>68</v>
      </c>
    </row>
    <row r="32" spans="1:6" x14ac:dyDescent="0.25">
      <c r="A32" s="64" t="s">
        <v>8</v>
      </c>
      <c r="B32" s="5">
        <f>C32+D32+E32</f>
        <v>1000000</v>
      </c>
      <c r="C32" s="67">
        <v>1000000</v>
      </c>
      <c r="D32" s="5"/>
      <c r="E32" s="5"/>
      <c r="F32" s="59"/>
    </row>
    <row r="33" spans="1:6" ht="45" customHeight="1" x14ac:dyDescent="0.25">
      <c r="A33" s="64" t="s">
        <v>72</v>
      </c>
      <c r="B33" s="5">
        <f>B34</f>
        <v>600000</v>
      </c>
      <c r="C33" s="5">
        <f>C34</f>
        <v>600000</v>
      </c>
      <c r="D33" s="5"/>
      <c r="E33" s="5"/>
      <c r="F33" s="59" t="s">
        <v>68</v>
      </c>
    </row>
    <row r="34" spans="1:6" x14ac:dyDescent="0.25">
      <c r="A34" s="64" t="s">
        <v>73</v>
      </c>
      <c r="B34" s="5">
        <f>C34+D34+E34</f>
        <v>600000</v>
      </c>
      <c r="C34" s="67">
        <v>600000</v>
      </c>
      <c r="D34" s="5"/>
      <c r="E34" s="5"/>
      <c r="F34" s="59"/>
    </row>
    <row r="35" spans="1:6" ht="44.25" customHeight="1" x14ac:dyDescent="0.25">
      <c r="A35" s="56" t="s">
        <v>78</v>
      </c>
      <c r="B35" s="5">
        <f>B36</f>
        <v>100000</v>
      </c>
      <c r="C35" s="5">
        <f>C36</f>
        <v>100000</v>
      </c>
      <c r="D35" s="5"/>
      <c r="E35" s="5"/>
      <c r="F35" s="59" t="s">
        <v>68</v>
      </c>
    </row>
    <row r="36" spans="1:6" x14ac:dyDescent="0.25">
      <c r="A36" s="64" t="s">
        <v>8</v>
      </c>
      <c r="B36" s="5">
        <f>C36</f>
        <v>100000</v>
      </c>
      <c r="C36" s="67">
        <v>100000</v>
      </c>
      <c r="D36" s="5"/>
      <c r="E36" s="5"/>
      <c r="F36" s="59"/>
    </row>
    <row r="37" spans="1:6" ht="42.75" customHeight="1" x14ac:dyDescent="0.25">
      <c r="A37" s="56" t="s">
        <v>79</v>
      </c>
      <c r="B37" s="5">
        <f>B38</f>
        <v>200000</v>
      </c>
      <c r="C37" s="5">
        <f>C38</f>
        <v>200000</v>
      </c>
      <c r="D37" s="5"/>
      <c r="E37" s="5"/>
      <c r="F37" s="59" t="s">
        <v>68</v>
      </c>
    </row>
    <row r="38" spans="1:6" x14ac:dyDescent="0.25">
      <c r="A38" s="64" t="s">
        <v>8</v>
      </c>
      <c r="B38" s="5">
        <f>C38</f>
        <v>200000</v>
      </c>
      <c r="C38" s="67">
        <v>200000</v>
      </c>
      <c r="D38" s="5"/>
      <c r="E38" s="5"/>
      <c r="F38" s="59"/>
    </row>
    <row r="39" spans="1:6" x14ac:dyDescent="0.25">
      <c r="A39" s="12" t="s">
        <v>15</v>
      </c>
      <c r="B39" s="13">
        <f>B40+B41</f>
        <v>74550365.460000008</v>
      </c>
      <c r="C39" s="13">
        <f>C40+C41</f>
        <v>25795965.350000001</v>
      </c>
      <c r="D39" s="13">
        <f>D40+D41</f>
        <v>4772696.1399999997</v>
      </c>
      <c r="E39" s="13">
        <f>E40+E41</f>
        <v>43981703.969999999</v>
      </c>
      <c r="F39" s="59"/>
    </row>
    <row r="40" spans="1:6" x14ac:dyDescent="0.25">
      <c r="A40" s="12" t="s">
        <v>59</v>
      </c>
      <c r="B40" s="13">
        <f>C40+D40+E40</f>
        <v>57150365.460000001</v>
      </c>
      <c r="C40" s="13">
        <f>C12+C15+C18</f>
        <v>12795965.35</v>
      </c>
      <c r="D40" s="13">
        <f t="shared" ref="D40:D41" si="2">D12+D15+D19+D21+D23+D25+D27+D29+D31+D33+D35+D37</f>
        <v>972696.14</v>
      </c>
      <c r="E40" s="13">
        <f>E12+E15+E18</f>
        <v>43381703.969999999</v>
      </c>
      <c r="F40" s="59"/>
    </row>
    <row r="41" spans="1:6" x14ac:dyDescent="0.25">
      <c r="A41" s="12" t="s">
        <v>58</v>
      </c>
      <c r="B41" s="13">
        <f>C41+D41+E41</f>
        <v>17400000</v>
      </c>
      <c r="C41" s="13">
        <f>C13+C16+C20+C22+C24+C26+C28+C30+C32+C34+C36+C38</f>
        <v>13000000</v>
      </c>
      <c r="D41" s="13">
        <f t="shared" si="2"/>
        <v>3800000</v>
      </c>
      <c r="E41" s="13">
        <f>E13+E16+E20+E22+E24+E26+E28+E30+E32+E34+E36+E38</f>
        <v>600000</v>
      </c>
      <c r="F41" s="59"/>
    </row>
    <row r="42" spans="1:6" ht="28.5" customHeight="1" x14ac:dyDescent="0.25">
      <c r="A42" s="20" t="s">
        <v>22</v>
      </c>
      <c r="B42" s="17">
        <f t="shared" ref="B42:D43" si="3">B43</f>
        <v>2330188.29</v>
      </c>
      <c r="C42" s="17">
        <f t="shared" si="3"/>
        <v>224665.76</v>
      </c>
      <c r="D42" s="17">
        <f t="shared" si="3"/>
        <v>2105522.5299999998</v>
      </c>
      <c r="E42" s="17"/>
      <c r="F42" s="59"/>
    </row>
    <row r="43" spans="1:6" ht="30" x14ac:dyDescent="0.25">
      <c r="A43" s="15" t="s">
        <v>23</v>
      </c>
      <c r="B43" s="16">
        <f t="shared" si="3"/>
        <v>2330188.29</v>
      </c>
      <c r="C43" s="16">
        <f t="shared" si="3"/>
        <v>224665.76</v>
      </c>
      <c r="D43" s="16">
        <f t="shared" si="3"/>
        <v>2105522.5299999998</v>
      </c>
      <c r="E43" s="16"/>
      <c r="F43" s="59" t="s">
        <v>53</v>
      </c>
    </row>
    <row r="44" spans="1:6" x14ac:dyDescent="0.25">
      <c r="A44" s="8" t="s">
        <v>57</v>
      </c>
      <c r="B44" s="16">
        <f>C44+D44+E44</f>
        <v>2330188.29</v>
      </c>
      <c r="C44" s="16">
        <v>224665.76</v>
      </c>
      <c r="D44" s="16">
        <v>2105522.5299999998</v>
      </c>
      <c r="E44" s="16"/>
      <c r="F44" s="59"/>
    </row>
    <row r="45" spans="1:6" ht="18.75" customHeight="1" x14ac:dyDescent="0.25">
      <c r="A45" s="12" t="s">
        <v>25</v>
      </c>
      <c r="B45" s="4">
        <f>B46</f>
        <v>2330188.29</v>
      </c>
      <c r="C45" s="4">
        <f>C46</f>
        <v>224665.76</v>
      </c>
      <c r="D45" s="4">
        <f>D46</f>
        <v>2105522.5299999998</v>
      </c>
      <c r="E45" s="4">
        <f>E46</f>
        <v>0</v>
      </c>
      <c r="F45" s="59"/>
    </row>
    <row r="46" spans="1:6" ht="18.75" customHeight="1" x14ac:dyDescent="0.25">
      <c r="A46" s="12" t="s">
        <v>8</v>
      </c>
      <c r="B46" s="4">
        <f t="shared" ref="B46:B47" si="4">C46+D46+E46</f>
        <v>2330188.29</v>
      </c>
      <c r="C46" s="4">
        <f>C44</f>
        <v>224665.76</v>
      </c>
      <c r="D46" s="4">
        <f>D44</f>
        <v>2105522.5299999998</v>
      </c>
      <c r="E46" s="4">
        <f>E44</f>
        <v>0</v>
      </c>
      <c r="F46" s="59"/>
    </row>
    <row r="47" spans="1:6" x14ac:dyDescent="0.25">
      <c r="A47" s="12" t="s">
        <v>26</v>
      </c>
      <c r="B47" s="58">
        <f t="shared" si="4"/>
        <v>76880553.75</v>
      </c>
      <c r="C47" s="58">
        <f>C48+C49</f>
        <v>26020631.109999999</v>
      </c>
      <c r="D47" s="58">
        <f>D48+D49</f>
        <v>6878218.6699999999</v>
      </c>
      <c r="E47" s="58">
        <f>E48+E49</f>
        <v>43981703.969999999</v>
      </c>
      <c r="F47" s="59"/>
    </row>
    <row r="48" spans="1:6" x14ac:dyDescent="0.25">
      <c r="A48" s="12" t="s">
        <v>60</v>
      </c>
      <c r="B48" s="13">
        <f>C48+D48+E48</f>
        <v>59480553.75</v>
      </c>
      <c r="C48" s="13">
        <f>C40+C44</f>
        <v>13020631.109999999</v>
      </c>
      <c r="D48" s="13">
        <f>D40+D44</f>
        <v>3078218.67</v>
      </c>
      <c r="E48" s="13">
        <f>E40+E44</f>
        <v>43381703.969999999</v>
      </c>
      <c r="F48" s="59"/>
    </row>
    <row r="49" spans="1:6" ht="18" customHeight="1" x14ac:dyDescent="0.25">
      <c r="A49" s="12" t="s">
        <v>8</v>
      </c>
      <c r="B49" s="13">
        <f>C49+D49+E49</f>
        <v>17400000</v>
      </c>
      <c r="C49" s="13">
        <f>C41</f>
        <v>13000000</v>
      </c>
      <c r="D49" s="13">
        <f>D41</f>
        <v>3800000</v>
      </c>
      <c r="E49" s="13">
        <f>E41</f>
        <v>600000</v>
      </c>
      <c r="F49" s="59"/>
    </row>
    <row r="50" spans="1:6" ht="19.5" customHeight="1" x14ac:dyDescent="0.25">
      <c r="A50" s="93" t="s">
        <v>27</v>
      </c>
      <c r="B50" s="94"/>
      <c r="C50" s="94"/>
      <c r="D50" s="94"/>
      <c r="E50" s="95"/>
      <c r="F50" s="59"/>
    </row>
    <row r="51" spans="1:6" ht="28.5" x14ac:dyDescent="0.25">
      <c r="A51" s="2" t="s">
        <v>16</v>
      </c>
      <c r="B51" s="23">
        <f>C51+D51+E51</f>
        <v>1716538.53</v>
      </c>
      <c r="C51" s="23">
        <f>C52+C64</f>
        <v>958588.53</v>
      </c>
      <c r="D51" s="23">
        <f>D52+D64</f>
        <v>0</v>
      </c>
      <c r="E51" s="23">
        <f>E52+E64</f>
        <v>757950</v>
      </c>
      <c r="F51" s="59"/>
    </row>
    <row r="52" spans="1:6" x14ac:dyDescent="0.25">
      <c r="A52" s="24" t="s">
        <v>17</v>
      </c>
      <c r="B52" s="23">
        <f>C52+D52+E52</f>
        <v>1564538.53</v>
      </c>
      <c r="C52" s="23">
        <f>C53+C56</f>
        <v>806588.53</v>
      </c>
      <c r="D52" s="23">
        <f>D53+D56</f>
        <v>0</v>
      </c>
      <c r="E52" s="23">
        <f>E53+E56</f>
        <v>757950</v>
      </c>
      <c r="F52" s="59"/>
    </row>
    <row r="53" spans="1:6" ht="26.25" customHeight="1" x14ac:dyDescent="0.25">
      <c r="A53" s="25" t="s">
        <v>28</v>
      </c>
      <c r="B53" s="16">
        <f>B54+B55</f>
        <v>806588.53</v>
      </c>
      <c r="C53" s="16">
        <f>C54+C55</f>
        <v>806588.53</v>
      </c>
      <c r="D53" s="16">
        <f>D54</f>
        <v>0</v>
      </c>
      <c r="E53" s="16">
        <f>E54</f>
        <v>0</v>
      </c>
      <c r="F53" s="59" t="s">
        <v>52</v>
      </c>
    </row>
    <row r="54" spans="1:6" x14ac:dyDescent="0.25">
      <c r="A54" s="8" t="s">
        <v>61</v>
      </c>
      <c r="B54" s="16">
        <f>C54+D54+E54</f>
        <v>806588.53</v>
      </c>
      <c r="C54" s="16">
        <v>806588.53</v>
      </c>
      <c r="D54" s="16">
        <v>0</v>
      </c>
      <c r="E54" s="16">
        <v>0</v>
      </c>
      <c r="F54" s="59"/>
    </row>
    <row r="55" spans="1:6" x14ac:dyDescent="0.25">
      <c r="A55" s="27" t="s">
        <v>58</v>
      </c>
      <c r="B55" s="16">
        <f>C55+D55+E55</f>
        <v>0</v>
      </c>
      <c r="C55" s="16"/>
      <c r="D55" s="16">
        <v>0</v>
      </c>
      <c r="E55" s="16">
        <v>0</v>
      </c>
      <c r="F55" s="59"/>
    </row>
    <row r="56" spans="1:6" ht="18" customHeight="1" x14ac:dyDescent="0.25">
      <c r="A56" s="28" t="s">
        <v>29</v>
      </c>
      <c r="B56" s="6">
        <f>B57+B58</f>
        <v>757950</v>
      </c>
      <c r="C56" s="6">
        <f t="shared" ref="C56:E56" si="5">C57+C58</f>
        <v>0</v>
      </c>
      <c r="D56" s="6">
        <f t="shared" si="5"/>
        <v>0</v>
      </c>
      <c r="E56" s="6">
        <f t="shared" si="5"/>
        <v>757950</v>
      </c>
      <c r="F56" s="59" t="s">
        <v>52</v>
      </c>
    </row>
    <row r="57" spans="1:6" x14ac:dyDescent="0.25">
      <c r="A57" s="8" t="s">
        <v>61</v>
      </c>
      <c r="B57" s="6">
        <f t="shared" ref="B57:B70" si="6">C57+D57+E57</f>
        <v>757950</v>
      </c>
      <c r="C57" s="6"/>
      <c r="D57" s="6">
        <v>0</v>
      </c>
      <c r="E57" s="6">
        <v>757950</v>
      </c>
      <c r="F57" s="59"/>
    </row>
    <row r="58" spans="1:6" x14ac:dyDescent="0.25">
      <c r="A58" s="27" t="s">
        <v>8</v>
      </c>
      <c r="B58" s="6">
        <f>C58+D58+E58</f>
        <v>0</v>
      </c>
      <c r="C58" s="6"/>
      <c r="D58" s="6">
        <v>0</v>
      </c>
      <c r="E58" s="6"/>
      <c r="F58" s="59"/>
    </row>
    <row r="59" spans="1:6" ht="26.25" x14ac:dyDescent="0.25">
      <c r="A59" s="63" t="s">
        <v>62</v>
      </c>
      <c r="B59" s="6">
        <f>B60</f>
        <v>20415817</v>
      </c>
      <c r="C59" s="6">
        <f>C60</f>
        <v>20415817</v>
      </c>
      <c r="D59" s="6"/>
      <c r="E59" s="6"/>
      <c r="F59" s="59"/>
    </row>
    <row r="60" spans="1:6" ht="30" x14ac:dyDescent="0.25">
      <c r="A60" s="27" t="s">
        <v>8</v>
      </c>
      <c r="B60" s="6">
        <f>C60+D60+E60</f>
        <v>20415817</v>
      </c>
      <c r="C60" s="6">
        <v>20415817</v>
      </c>
      <c r="D60" s="6"/>
      <c r="E60" s="6"/>
      <c r="F60" s="59" t="s">
        <v>74</v>
      </c>
    </row>
    <row r="61" spans="1:6" x14ac:dyDescent="0.25">
      <c r="A61" s="32" t="s">
        <v>18</v>
      </c>
      <c r="B61" s="33">
        <f>C61+D61+E61</f>
        <v>21222405.530000001</v>
      </c>
      <c r="C61" s="33">
        <f>C62+C63</f>
        <v>21222405.530000001</v>
      </c>
      <c r="D61" s="33">
        <f>D62+D63</f>
        <v>0</v>
      </c>
      <c r="E61" s="33">
        <f>E62+E63</f>
        <v>0</v>
      </c>
      <c r="F61" s="59"/>
    </row>
    <row r="62" spans="1:6" x14ac:dyDescent="0.25">
      <c r="A62" s="12" t="s">
        <v>61</v>
      </c>
      <c r="B62" s="33">
        <f t="shared" si="6"/>
        <v>806588.53</v>
      </c>
      <c r="C62" s="33">
        <f>C54+C57</f>
        <v>806588.53</v>
      </c>
      <c r="D62" s="33"/>
      <c r="E62" s="33"/>
      <c r="F62" s="59"/>
    </row>
    <row r="63" spans="1:6" x14ac:dyDescent="0.25">
      <c r="A63" s="65" t="s">
        <v>58</v>
      </c>
      <c r="B63" s="33">
        <f t="shared" si="6"/>
        <v>20415817</v>
      </c>
      <c r="C63" s="33">
        <f>C55+C58+C60</f>
        <v>20415817</v>
      </c>
      <c r="D63" s="33"/>
      <c r="E63" s="33"/>
      <c r="F63" s="59"/>
    </row>
    <row r="64" spans="1:6" ht="27.75" customHeight="1" x14ac:dyDescent="0.25">
      <c r="A64" s="2" t="s">
        <v>22</v>
      </c>
      <c r="B64" s="33">
        <f>C64+D64+E64</f>
        <v>152000</v>
      </c>
      <c r="C64" s="33">
        <f>C65+C67+C69</f>
        <v>152000</v>
      </c>
      <c r="D64" s="33">
        <f>D65+D67+D69</f>
        <v>0</v>
      </c>
      <c r="E64" s="33">
        <f>E65+E67+E69</f>
        <v>0</v>
      </c>
      <c r="F64" s="59"/>
    </row>
    <row r="65" spans="1:6" ht="40.5" customHeight="1" x14ac:dyDescent="0.25">
      <c r="A65" s="31" t="s">
        <v>30</v>
      </c>
      <c r="B65" s="16">
        <f>B66</f>
        <v>52000</v>
      </c>
      <c r="C65" s="16">
        <f>C66</f>
        <v>52000</v>
      </c>
      <c r="D65" s="16">
        <f>D66</f>
        <v>0</v>
      </c>
      <c r="E65" s="16">
        <f>E66</f>
        <v>0</v>
      </c>
      <c r="F65" s="59" t="s">
        <v>53</v>
      </c>
    </row>
    <row r="66" spans="1:6" x14ac:dyDescent="0.25">
      <c r="A66" s="8" t="s">
        <v>75</v>
      </c>
      <c r="B66" s="16">
        <f t="shared" si="6"/>
        <v>52000</v>
      </c>
      <c r="C66" s="16">
        <v>52000</v>
      </c>
      <c r="D66" s="16"/>
      <c r="E66" s="16">
        <v>0</v>
      </c>
      <c r="F66" s="62"/>
    </row>
    <row r="67" spans="1:6" ht="31.5" customHeight="1" x14ac:dyDescent="0.25">
      <c r="A67" s="34" t="s">
        <v>31</v>
      </c>
      <c r="B67" s="16">
        <f>B68</f>
        <v>44000</v>
      </c>
      <c r="C67" s="16">
        <f>C68</f>
        <v>44000</v>
      </c>
      <c r="D67" s="16">
        <f>D68</f>
        <v>0</v>
      </c>
      <c r="E67" s="16">
        <f>E68</f>
        <v>0</v>
      </c>
      <c r="F67" s="59" t="s">
        <v>53</v>
      </c>
    </row>
    <row r="68" spans="1:6" x14ac:dyDescent="0.25">
      <c r="A68" s="8" t="s">
        <v>75</v>
      </c>
      <c r="B68" s="16">
        <f t="shared" si="6"/>
        <v>44000</v>
      </c>
      <c r="C68" s="16">
        <v>44000</v>
      </c>
      <c r="D68" s="16"/>
      <c r="E68" s="16">
        <v>0</v>
      </c>
      <c r="F68" s="59"/>
    </row>
    <row r="69" spans="1:6" ht="30" x14ac:dyDescent="0.25">
      <c r="A69" s="35" t="s">
        <v>32</v>
      </c>
      <c r="B69" s="16">
        <f t="shared" si="6"/>
        <v>56000</v>
      </c>
      <c r="C69" s="16">
        <f>C70</f>
        <v>56000</v>
      </c>
      <c r="D69" s="16">
        <f>D70</f>
        <v>0</v>
      </c>
      <c r="E69" s="16">
        <f>E70</f>
        <v>0</v>
      </c>
      <c r="F69" s="59" t="s">
        <v>53</v>
      </c>
    </row>
    <row r="70" spans="1:6" x14ac:dyDescent="0.25">
      <c r="A70" s="8" t="s">
        <v>75</v>
      </c>
      <c r="B70" s="16">
        <f t="shared" si="6"/>
        <v>56000</v>
      </c>
      <c r="C70" s="16">
        <v>56000</v>
      </c>
      <c r="D70" s="36"/>
      <c r="E70" s="16">
        <v>0</v>
      </c>
      <c r="F70" s="59"/>
    </row>
    <row r="71" spans="1:6" x14ac:dyDescent="0.25">
      <c r="A71" s="38" t="s">
        <v>25</v>
      </c>
      <c r="B71" s="13">
        <f>B72</f>
        <v>152000</v>
      </c>
      <c r="C71" s="13">
        <f>C72</f>
        <v>152000</v>
      </c>
      <c r="D71" s="13">
        <f>D72</f>
        <v>0</v>
      </c>
      <c r="E71" s="13">
        <f>E72</f>
        <v>0</v>
      </c>
      <c r="F71" s="59"/>
    </row>
    <row r="72" spans="1:6" x14ac:dyDescent="0.25">
      <c r="A72" s="12" t="s">
        <v>59</v>
      </c>
      <c r="B72" s="13">
        <f>C72+D72+E72</f>
        <v>152000</v>
      </c>
      <c r="C72" s="13">
        <f>C66+C68+C70</f>
        <v>152000</v>
      </c>
      <c r="D72" s="13"/>
      <c r="E72" s="13"/>
      <c r="F72" s="59"/>
    </row>
    <row r="73" spans="1:6" s="29" customFormat="1" ht="28.5" customHeight="1" x14ac:dyDescent="0.25">
      <c r="A73" s="14" t="s">
        <v>33</v>
      </c>
      <c r="B73" s="13">
        <f>C73+D73+E73</f>
        <v>30087855.57</v>
      </c>
      <c r="C73" s="13">
        <f>C74+C79</f>
        <v>6793419.2999999998</v>
      </c>
      <c r="D73" s="13">
        <f>D74+D79</f>
        <v>14512107.989999998</v>
      </c>
      <c r="E73" s="13">
        <f>E74+E79</f>
        <v>8782328.2799999993</v>
      </c>
      <c r="F73" s="60"/>
    </row>
    <row r="74" spans="1:6" s="29" customFormat="1" ht="28.5" customHeight="1" x14ac:dyDescent="0.25">
      <c r="A74" s="39" t="s">
        <v>34</v>
      </c>
      <c r="B74" s="13">
        <f>B75</f>
        <v>3131313.13</v>
      </c>
      <c r="C74" s="13">
        <f>C75</f>
        <v>3131313.13</v>
      </c>
      <c r="D74" s="13">
        <f>D75</f>
        <v>0</v>
      </c>
      <c r="E74" s="13">
        <f>E75</f>
        <v>0</v>
      </c>
      <c r="F74" s="60"/>
    </row>
    <row r="75" spans="1:6" s="29" customFormat="1" ht="28.5" customHeight="1" x14ac:dyDescent="0.25">
      <c r="A75" s="40" t="s">
        <v>35</v>
      </c>
      <c r="B75" s="16">
        <f t="shared" ref="B75:B78" si="7">C75+D75+E75</f>
        <v>3131313.13</v>
      </c>
      <c r="C75" s="16">
        <f>C76</f>
        <v>3131313.13</v>
      </c>
      <c r="D75" s="16">
        <f>D76</f>
        <v>0</v>
      </c>
      <c r="E75" s="16">
        <f>E76</f>
        <v>0</v>
      </c>
      <c r="F75" s="62" t="s">
        <v>52</v>
      </c>
    </row>
    <row r="76" spans="1:6" s="29" customFormat="1" ht="15.75" customHeight="1" x14ac:dyDescent="0.25">
      <c r="A76" s="8" t="s">
        <v>75</v>
      </c>
      <c r="B76" s="16">
        <f t="shared" si="7"/>
        <v>3131313.13</v>
      </c>
      <c r="C76" s="16">
        <v>3131313.13</v>
      </c>
      <c r="D76" s="16"/>
      <c r="E76" s="16"/>
      <c r="F76" s="60"/>
    </row>
    <row r="77" spans="1:6" s="29" customFormat="1" ht="16.5" customHeight="1" x14ac:dyDescent="0.25">
      <c r="A77" s="41" t="s">
        <v>36</v>
      </c>
      <c r="B77" s="13">
        <f>C77+D77+E77</f>
        <v>3131313.13</v>
      </c>
      <c r="C77" s="13">
        <f>C78</f>
        <v>3131313.13</v>
      </c>
      <c r="D77" s="13">
        <f>D78</f>
        <v>0</v>
      </c>
      <c r="E77" s="13">
        <f>E78</f>
        <v>0</v>
      </c>
      <c r="F77" s="60"/>
    </row>
    <row r="78" spans="1:6" s="29" customFormat="1" ht="16.5" customHeight="1" x14ac:dyDescent="0.25">
      <c r="A78" s="12" t="s">
        <v>59</v>
      </c>
      <c r="B78" s="13">
        <f t="shared" si="7"/>
        <v>3131313.13</v>
      </c>
      <c r="C78" s="13">
        <f>C76</f>
        <v>3131313.13</v>
      </c>
      <c r="D78" s="13">
        <f>D76</f>
        <v>0</v>
      </c>
      <c r="E78" s="13">
        <f>E76</f>
        <v>0</v>
      </c>
      <c r="F78" s="60"/>
    </row>
    <row r="79" spans="1:6" ht="17.25" customHeight="1" x14ac:dyDescent="0.25">
      <c r="A79" s="42" t="s">
        <v>37</v>
      </c>
      <c r="B79" s="13">
        <f>C79+D79+E79</f>
        <v>26956542.439999998</v>
      </c>
      <c r="C79" s="13">
        <f>C80+C82</f>
        <v>3662106.17</v>
      </c>
      <c r="D79" s="13">
        <f>D80+D82</f>
        <v>14512107.989999998</v>
      </c>
      <c r="E79" s="13">
        <f>E80+E82</f>
        <v>8782328.2799999993</v>
      </c>
      <c r="F79" s="59"/>
    </row>
    <row r="80" spans="1:6" ht="18.75" customHeight="1" x14ac:dyDescent="0.25">
      <c r="A80" s="34" t="s">
        <v>99</v>
      </c>
      <c r="B80" s="43">
        <f>B81</f>
        <v>9391885.879999999</v>
      </c>
      <c r="C80" s="43">
        <f>C81</f>
        <v>3662106.17</v>
      </c>
      <c r="D80" s="43">
        <f>D81</f>
        <v>5729779.71</v>
      </c>
      <c r="E80" s="43">
        <f>E81</f>
        <v>0</v>
      </c>
      <c r="F80" s="59" t="s">
        <v>52</v>
      </c>
    </row>
    <row r="81" spans="1:6" ht="15" customHeight="1" x14ac:dyDescent="0.25">
      <c r="A81" s="8" t="s">
        <v>75</v>
      </c>
      <c r="B81" s="16">
        <f t="shared" ref="B81" si="8">C81+D81+E81</f>
        <v>9391885.879999999</v>
      </c>
      <c r="C81" s="43">
        <v>3662106.17</v>
      </c>
      <c r="D81" s="43">
        <v>5729779.71</v>
      </c>
      <c r="E81" s="43"/>
      <c r="F81" s="59"/>
    </row>
    <row r="82" spans="1:6" s="29" customFormat="1" ht="28.5" customHeight="1" x14ac:dyDescent="0.25">
      <c r="A82" s="78" t="s">
        <v>49</v>
      </c>
      <c r="B82" s="45">
        <f>B83+B84</f>
        <v>17564656.559999999</v>
      </c>
      <c r="C82" s="45">
        <f>C83+C84</f>
        <v>0</v>
      </c>
      <c r="D82" s="45">
        <f>D83</f>
        <v>8782328.2799999993</v>
      </c>
      <c r="E82" s="45">
        <f>E83</f>
        <v>8782328.2799999993</v>
      </c>
      <c r="F82" s="66"/>
    </row>
    <row r="83" spans="1:6" s="29" customFormat="1" ht="18.75" customHeight="1" x14ac:dyDescent="0.25">
      <c r="A83" s="8" t="s">
        <v>75</v>
      </c>
      <c r="B83" s="6">
        <f t="shared" ref="B83" si="9">C83+D83+E83</f>
        <v>17564656.559999999</v>
      </c>
      <c r="C83" s="43"/>
      <c r="D83" s="45">
        <v>8782328.2799999993</v>
      </c>
      <c r="E83" s="45">
        <v>8782328.2799999993</v>
      </c>
      <c r="F83" s="60"/>
    </row>
    <row r="84" spans="1:6" s="29" customFormat="1" ht="18.75" customHeight="1" x14ac:dyDescent="0.25">
      <c r="A84" s="8" t="s">
        <v>8</v>
      </c>
      <c r="B84" s="6">
        <f>C84</f>
        <v>0</v>
      </c>
      <c r="C84" s="43"/>
      <c r="D84" s="45"/>
      <c r="E84" s="45"/>
      <c r="F84" s="60"/>
    </row>
    <row r="85" spans="1:6" x14ac:dyDescent="0.25">
      <c r="A85" s="32" t="s">
        <v>38</v>
      </c>
      <c r="B85" s="46">
        <f>B86+B87</f>
        <v>26956542.439999998</v>
      </c>
      <c r="C85" s="46">
        <f>C86+C87</f>
        <v>3662106.17</v>
      </c>
      <c r="D85" s="46">
        <f>D86+D87</f>
        <v>14512107.989999998</v>
      </c>
      <c r="E85" s="46">
        <f>E86+E87</f>
        <v>8782328.2799999993</v>
      </c>
      <c r="F85" s="59"/>
    </row>
    <row r="86" spans="1:6" x14ac:dyDescent="0.25">
      <c r="A86" s="12" t="s">
        <v>59</v>
      </c>
      <c r="B86" s="46">
        <f>C86+D86+E86</f>
        <v>26956542.439999998</v>
      </c>
      <c r="C86" s="46">
        <f>C81+C83</f>
        <v>3662106.17</v>
      </c>
      <c r="D86" s="46">
        <f>D81+D83</f>
        <v>14512107.989999998</v>
      </c>
      <c r="E86" s="46">
        <f>E81+E83</f>
        <v>8782328.2799999993</v>
      </c>
      <c r="F86" s="59"/>
    </row>
    <row r="87" spans="1:6" x14ac:dyDescent="0.25">
      <c r="A87" s="12" t="s">
        <v>8</v>
      </c>
      <c r="B87" s="46">
        <f>C87</f>
        <v>0</v>
      </c>
      <c r="C87" s="46">
        <f>C84</f>
        <v>0</v>
      </c>
      <c r="D87" s="46"/>
      <c r="E87" s="46"/>
      <c r="F87" s="59"/>
    </row>
    <row r="88" spans="1:6" ht="29.25" customHeight="1" x14ac:dyDescent="0.25">
      <c r="A88" s="49" t="s">
        <v>39</v>
      </c>
      <c r="B88" s="13">
        <f t="shared" ref="B88:D89" si="10">B89</f>
        <v>2424242.4299999997</v>
      </c>
      <c r="C88" s="46">
        <f t="shared" si="10"/>
        <v>606060.61</v>
      </c>
      <c r="D88" s="46">
        <f t="shared" si="10"/>
        <v>606060.61</v>
      </c>
      <c r="E88" s="46">
        <f>E89</f>
        <v>1212121.21</v>
      </c>
      <c r="F88" s="59"/>
    </row>
    <row r="89" spans="1:6" x14ac:dyDescent="0.25">
      <c r="A89" s="50" t="s">
        <v>40</v>
      </c>
      <c r="B89" s="13">
        <f t="shared" si="10"/>
        <v>2424242.4299999997</v>
      </c>
      <c r="C89" s="46">
        <f t="shared" si="10"/>
        <v>606060.61</v>
      </c>
      <c r="D89" s="46">
        <f t="shared" si="10"/>
        <v>606060.61</v>
      </c>
      <c r="E89" s="46">
        <f>E90</f>
        <v>1212121.21</v>
      </c>
      <c r="F89" s="59"/>
    </row>
    <row r="90" spans="1:6" ht="28.5" customHeight="1" x14ac:dyDescent="0.25">
      <c r="A90" s="51" t="s">
        <v>50</v>
      </c>
      <c r="B90" s="43">
        <f>B91</f>
        <v>2424242.4299999997</v>
      </c>
      <c r="C90" s="43">
        <f>C91</f>
        <v>606060.61</v>
      </c>
      <c r="D90" s="43">
        <f>D91</f>
        <v>606060.61</v>
      </c>
      <c r="E90" s="43">
        <f>E91</f>
        <v>1212121.21</v>
      </c>
      <c r="F90" s="59" t="s">
        <v>54</v>
      </c>
    </row>
    <row r="91" spans="1:6" x14ac:dyDescent="0.25">
      <c r="A91" s="8" t="s">
        <v>76</v>
      </c>
      <c r="B91" s="16">
        <f>C91+D91+E91</f>
        <v>2424242.4299999997</v>
      </c>
      <c r="C91" s="43">
        <v>606060.61</v>
      </c>
      <c r="D91" s="43">
        <v>606060.61</v>
      </c>
      <c r="E91" s="43">
        <v>1212121.21</v>
      </c>
      <c r="F91" s="59"/>
    </row>
    <row r="92" spans="1:6" x14ac:dyDescent="0.25">
      <c r="A92" s="32" t="s">
        <v>41</v>
      </c>
      <c r="B92" s="13">
        <f>B93</f>
        <v>2424242.4299999997</v>
      </c>
      <c r="C92" s="46">
        <f>C93</f>
        <v>606060.61</v>
      </c>
      <c r="D92" s="46">
        <f>D93</f>
        <v>606060.61</v>
      </c>
      <c r="E92" s="46">
        <f>E93</f>
        <v>1212121.21</v>
      </c>
      <c r="F92" s="59"/>
    </row>
    <row r="93" spans="1:6" x14ac:dyDescent="0.25">
      <c r="A93" s="12" t="s">
        <v>60</v>
      </c>
      <c r="B93" s="13">
        <f>C93+D93+E93</f>
        <v>2424242.4299999997</v>
      </c>
      <c r="C93" s="46">
        <f>C91</f>
        <v>606060.61</v>
      </c>
      <c r="D93" s="46">
        <f>D91</f>
        <v>606060.61</v>
      </c>
      <c r="E93" s="46">
        <f>E91</f>
        <v>1212121.21</v>
      </c>
      <c r="F93" s="59"/>
    </row>
    <row r="94" spans="1:6" ht="30" customHeight="1" x14ac:dyDescent="0.25">
      <c r="A94" s="2" t="s">
        <v>42</v>
      </c>
      <c r="B94" s="61">
        <f>B95+B96</f>
        <v>53886503.530000001</v>
      </c>
      <c r="C94" s="61">
        <f>C95+C96</f>
        <v>28773885.440000001</v>
      </c>
      <c r="D94" s="61">
        <f>D95+D96</f>
        <v>15118168.599999998</v>
      </c>
      <c r="E94" s="61">
        <f>E95+E96</f>
        <v>9994449.4899999984</v>
      </c>
      <c r="F94" s="47"/>
    </row>
    <row r="95" spans="1:6" x14ac:dyDescent="0.25">
      <c r="A95" s="12" t="s">
        <v>59</v>
      </c>
      <c r="B95" s="4">
        <f>C95+D95+E95</f>
        <v>33470686.529999997</v>
      </c>
      <c r="C95" s="4">
        <f>C62+C72+C78+C86+C93</f>
        <v>8358068.4400000004</v>
      </c>
      <c r="D95" s="4">
        <f>D62+D72+D78+D86+D93</f>
        <v>15118168.599999998</v>
      </c>
      <c r="E95" s="4">
        <f>E62+E72+E78+E86+E93</f>
        <v>9994449.4899999984</v>
      </c>
      <c r="F95" s="47"/>
    </row>
    <row r="96" spans="1:6" s="48" customFormat="1" x14ac:dyDescent="0.25">
      <c r="A96" s="12" t="s">
        <v>8</v>
      </c>
      <c r="B96" s="4">
        <f>C96+D96+E96</f>
        <v>20415817</v>
      </c>
      <c r="C96" s="4">
        <f>C63+C87</f>
        <v>20415817</v>
      </c>
      <c r="D96" s="4">
        <f>D63+D87</f>
        <v>0</v>
      </c>
      <c r="E96" s="4">
        <f>E63+E87</f>
        <v>0</v>
      </c>
      <c r="F96" s="7"/>
    </row>
    <row r="97" spans="1:6" s="48" customFormat="1" x14ac:dyDescent="0.25">
      <c r="A97" s="107" t="s">
        <v>80</v>
      </c>
      <c r="B97" s="108"/>
      <c r="C97" s="108"/>
      <c r="D97" s="108"/>
      <c r="E97" s="108"/>
      <c r="F97" s="109"/>
    </row>
    <row r="98" spans="1:6" s="48" customFormat="1" x14ac:dyDescent="0.25">
      <c r="A98" s="12" t="s">
        <v>81</v>
      </c>
      <c r="B98" s="4">
        <f>B99</f>
        <v>3063462.62</v>
      </c>
      <c r="C98" s="4">
        <f>C99</f>
        <v>3063462.62</v>
      </c>
      <c r="D98" s="4"/>
      <c r="E98" s="4"/>
      <c r="F98" s="7"/>
    </row>
    <row r="99" spans="1:6" s="48" customFormat="1" x14ac:dyDescent="0.25">
      <c r="A99" s="12" t="s">
        <v>82</v>
      </c>
      <c r="B99" s="4">
        <f>B100+B102</f>
        <v>3063462.62</v>
      </c>
      <c r="C99" s="4">
        <f>C100+C102</f>
        <v>3063462.62</v>
      </c>
      <c r="D99" s="4"/>
      <c r="E99" s="4"/>
      <c r="F99" s="7"/>
    </row>
    <row r="100" spans="1:6" s="48" customFormat="1" ht="45" x14ac:dyDescent="0.25">
      <c r="A100" s="68" t="s">
        <v>83</v>
      </c>
      <c r="B100" s="70">
        <f>B101</f>
        <v>1876717.17</v>
      </c>
      <c r="C100" s="70">
        <f>C101</f>
        <v>1876717.17</v>
      </c>
      <c r="D100" s="70"/>
      <c r="E100" s="70"/>
      <c r="F100" s="7"/>
    </row>
    <row r="101" spans="1:6" s="48" customFormat="1" ht="15.75" x14ac:dyDescent="0.25">
      <c r="A101" s="69" t="s">
        <v>88</v>
      </c>
      <c r="B101" s="70">
        <f>C101</f>
        <v>1876717.17</v>
      </c>
      <c r="C101" s="70">
        <v>1876717.17</v>
      </c>
      <c r="D101" s="70"/>
      <c r="E101" s="70"/>
      <c r="F101" s="7"/>
    </row>
    <row r="102" spans="1:6" s="48" customFormat="1" ht="45" x14ac:dyDescent="0.25">
      <c r="A102" s="56" t="s">
        <v>84</v>
      </c>
      <c r="B102" s="70">
        <f>B103</f>
        <v>1186745.45</v>
      </c>
      <c r="C102" s="70">
        <f>C103</f>
        <v>1186745.45</v>
      </c>
      <c r="D102" s="70"/>
      <c r="E102" s="70"/>
      <c r="F102" s="7"/>
    </row>
    <row r="103" spans="1:6" s="48" customFormat="1" ht="15.75" x14ac:dyDescent="0.25">
      <c r="A103" s="69" t="s">
        <v>88</v>
      </c>
      <c r="B103" s="70">
        <f>C103</f>
        <v>1186745.45</v>
      </c>
      <c r="C103" s="70">
        <v>1186745.45</v>
      </c>
      <c r="D103" s="70"/>
      <c r="E103" s="70"/>
      <c r="F103" s="7"/>
    </row>
    <row r="104" spans="1:6" s="48" customFormat="1" ht="15.75" x14ac:dyDescent="0.25">
      <c r="A104" s="72" t="s">
        <v>86</v>
      </c>
      <c r="B104" s="4">
        <f>B105</f>
        <v>3063462.62</v>
      </c>
      <c r="C104" s="4">
        <f>C105</f>
        <v>3063462.62</v>
      </c>
      <c r="D104" s="4"/>
      <c r="E104" s="4"/>
      <c r="F104" s="7"/>
    </row>
    <row r="105" spans="1:6" s="48" customFormat="1" ht="15.75" x14ac:dyDescent="0.25">
      <c r="A105" s="72" t="s">
        <v>88</v>
      </c>
      <c r="B105" s="4">
        <f>C105</f>
        <v>3063462.62</v>
      </c>
      <c r="C105" s="4">
        <f>C101+C103</f>
        <v>3063462.62</v>
      </c>
      <c r="D105" s="4"/>
      <c r="E105" s="4"/>
      <c r="F105" s="7"/>
    </row>
    <row r="106" spans="1:6" s="48" customFormat="1" ht="18.75" customHeight="1" x14ac:dyDescent="0.25">
      <c r="A106" s="72" t="s">
        <v>89</v>
      </c>
      <c r="B106" s="73">
        <f>B107</f>
        <v>17004739.440000001</v>
      </c>
      <c r="C106" s="73">
        <f>C107</f>
        <v>5668246.4800000004</v>
      </c>
      <c r="D106" s="73">
        <f>D107</f>
        <v>5668246.4800000004</v>
      </c>
      <c r="E106" s="73">
        <f>E107</f>
        <v>5668246.4800000004</v>
      </c>
      <c r="F106" s="7"/>
    </row>
    <row r="107" spans="1:6" s="48" customFormat="1" ht="15.75" x14ac:dyDescent="0.25">
      <c r="A107" s="69" t="s">
        <v>87</v>
      </c>
      <c r="B107" s="74">
        <f>C107+D107+E107</f>
        <v>17004739.440000001</v>
      </c>
      <c r="C107" s="74">
        <v>5668246.4800000004</v>
      </c>
      <c r="D107" s="74">
        <v>5668246.4800000004</v>
      </c>
      <c r="E107" s="74">
        <v>5668246.4800000004</v>
      </c>
      <c r="F107" s="47"/>
    </row>
    <row r="108" spans="1:6" s="48" customFormat="1" ht="15.75" x14ac:dyDescent="0.25">
      <c r="A108" s="81" t="s">
        <v>90</v>
      </c>
      <c r="B108" s="82">
        <f>B109</f>
        <v>20068202.060000002</v>
      </c>
      <c r="C108" s="82">
        <f>C109</f>
        <v>8731709.1000000015</v>
      </c>
      <c r="D108" s="82">
        <f>D109</f>
        <v>5668246.4800000004</v>
      </c>
      <c r="E108" s="82">
        <f>E109</f>
        <v>5668246.4800000004</v>
      </c>
      <c r="F108" s="47"/>
    </row>
    <row r="109" spans="1:6" s="48" customFormat="1" ht="15.75" x14ac:dyDescent="0.25">
      <c r="A109" s="75" t="s">
        <v>60</v>
      </c>
      <c r="B109" s="73">
        <f>C109+D109+E109</f>
        <v>20068202.060000002</v>
      </c>
      <c r="C109" s="73">
        <f>C105+C107</f>
        <v>8731709.1000000015</v>
      </c>
      <c r="D109" s="73">
        <f>D105+D107</f>
        <v>5668246.4800000004</v>
      </c>
      <c r="E109" s="73">
        <f>E105+E107</f>
        <v>5668246.4800000004</v>
      </c>
      <c r="F109" s="47"/>
    </row>
    <row r="110" spans="1:6" s="48" customFormat="1" ht="21.75" customHeight="1" x14ac:dyDescent="0.25">
      <c r="A110" s="110" t="s">
        <v>91</v>
      </c>
      <c r="B110" s="111"/>
      <c r="C110" s="111"/>
      <c r="D110" s="111"/>
      <c r="E110" s="111"/>
      <c r="F110" s="112"/>
    </row>
    <row r="111" spans="1:6" s="48" customFormat="1" ht="31.5" x14ac:dyDescent="0.25">
      <c r="A111" s="72" t="s">
        <v>92</v>
      </c>
      <c r="B111" s="4">
        <f>C111</f>
        <v>123331</v>
      </c>
      <c r="C111" s="4">
        <f>C112</f>
        <v>123331</v>
      </c>
      <c r="D111" s="73"/>
      <c r="E111" s="73"/>
      <c r="F111" s="47"/>
    </row>
    <row r="112" spans="1:6" s="48" customFormat="1" ht="15.75" x14ac:dyDescent="0.25">
      <c r="A112" s="79" t="s">
        <v>93</v>
      </c>
      <c r="B112" s="4">
        <f>C112</f>
        <v>123331</v>
      </c>
      <c r="C112" s="4">
        <f>C113</f>
        <v>123331</v>
      </c>
      <c r="D112" s="73"/>
      <c r="E112" s="73"/>
      <c r="F112" s="47"/>
    </row>
    <row r="113" spans="1:6" s="48" customFormat="1" ht="31.5" x14ac:dyDescent="0.25">
      <c r="A113" s="69" t="s">
        <v>94</v>
      </c>
      <c r="B113" s="70">
        <f>B114</f>
        <v>123331</v>
      </c>
      <c r="C113" s="70">
        <f>C114</f>
        <v>123331</v>
      </c>
      <c r="D113" s="73"/>
      <c r="E113" s="73"/>
      <c r="F113" s="47"/>
    </row>
    <row r="114" spans="1:6" s="48" customFormat="1" ht="15.75" x14ac:dyDescent="0.25">
      <c r="A114" s="69" t="s">
        <v>96</v>
      </c>
      <c r="B114" s="70">
        <f>C114</f>
        <v>123331</v>
      </c>
      <c r="C114" s="70">
        <v>123331</v>
      </c>
      <c r="D114" s="73"/>
      <c r="E114" s="73"/>
      <c r="F114" s="47"/>
    </row>
    <row r="115" spans="1:6" s="48" customFormat="1" ht="15.75" x14ac:dyDescent="0.25">
      <c r="A115" s="76" t="s">
        <v>95</v>
      </c>
      <c r="B115" s="77">
        <f>B116</f>
        <v>123331</v>
      </c>
      <c r="C115" s="77">
        <f>C116</f>
        <v>123331</v>
      </c>
      <c r="D115" s="82"/>
      <c r="E115" s="82"/>
      <c r="F115" s="47"/>
    </row>
    <row r="116" spans="1:6" s="48" customFormat="1" ht="15.75" x14ac:dyDescent="0.25">
      <c r="A116" s="72" t="s">
        <v>97</v>
      </c>
      <c r="B116" s="4">
        <f>C116</f>
        <v>123331</v>
      </c>
      <c r="C116" s="4">
        <f>C114</f>
        <v>123331</v>
      </c>
      <c r="D116" s="73"/>
      <c r="E116" s="73"/>
      <c r="F116" s="47"/>
    </row>
    <row r="117" spans="1:6" s="48" customFormat="1" x14ac:dyDescent="0.25">
      <c r="A117" s="52"/>
      <c r="B117" s="52"/>
      <c r="C117" s="52"/>
      <c r="D117" s="52"/>
      <c r="E117" s="52"/>
    </row>
    <row r="118" spans="1:6" s="48" customFormat="1" ht="19.5" customHeight="1" x14ac:dyDescent="0.3">
      <c r="A118" s="96" t="s">
        <v>43</v>
      </c>
      <c r="B118" s="97"/>
      <c r="C118" s="97"/>
      <c r="D118" s="97"/>
      <c r="E118" s="97"/>
    </row>
    <row r="119" spans="1:6" s="48" customFormat="1" ht="18.75" x14ac:dyDescent="0.3">
      <c r="A119" s="55" t="s">
        <v>44</v>
      </c>
      <c r="B119" s="55"/>
      <c r="C119" s="55"/>
      <c r="D119" s="55"/>
      <c r="E119" s="55"/>
    </row>
    <row r="120" spans="1:6" s="48" customFormat="1" x14ac:dyDescent="0.25">
      <c r="A120" s="52"/>
      <c r="B120" s="52"/>
      <c r="C120" s="52"/>
      <c r="D120" s="52"/>
      <c r="E120" s="52"/>
    </row>
    <row r="121" spans="1:6" s="48" customFormat="1" x14ac:dyDescent="0.25">
      <c r="A121" s="52" t="s">
        <v>51</v>
      </c>
      <c r="B121" s="52"/>
      <c r="C121" s="52"/>
      <c r="D121" s="52"/>
      <c r="E121" s="52"/>
    </row>
    <row r="122" spans="1:6" s="48" customFormat="1" x14ac:dyDescent="0.25">
      <c r="A122" s="52"/>
      <c r="B122" s="52"/>
      <c r="C122" s="52"/>
      <c r="D122" s="52"/>
      <c r="E122" s="52"/>
    </row>
    <row r="123" spans="1:6" s="48" customFormat="1" x14ac:dyDescent="0.25">
      <c r="A123" s="52"/>
      <c r="B123" s="52"/>
      <c r="C123" s="52"/>
      <c r="D123" s="52"/>
      <c r="E123" s="52"/>
    </row>
    <row r="124" spans="1:6" s="48" customFormat="1" x14ac:dyDescent="0.25">
      <c r="A124" s="52"/>
      <c r="B124" s="52"/>
      <c r="C124" s="52"/>
      <c r="D124" s="52"/>
      <c r="E124" s="52"/>
    </row>
    <row r="125" spans="1:6" s="48" customFormat="1" x14ac:dyDescent="0.25">
      <c r="A125" s="52"/>
      <c r="B125" s="52"/>
      <c r="C125" s="52"/>
      <c r="D125" s="52"/>
      <c r="E125" s="52"/>
    </row>
    <row r="126" spans="1:6" s="48" customFormat="1" x14ac:dyDescent="0.25">
      <c r="A126" s="52"/>
      <c r="B126" s="52"/>
      <c r="C126" s="52"/>
      <c r="D126" s="52"/>
      <c r="E126" s="52"/>
    </row>
    <row r="127" spans="1:6" s="48" customFormat="1" x14ac:dyDescent="0.25">
      <c r="A127" s="52"/>
      <c r="B127" s="52"/>
      <c r="C127" s="52"/>
      <c r="D127" s="52"/>
      <c r="E127" s="52"/>
    </row>
    <row r="128" spans="1:6" s="48" customFormat="1" x14ac:dyDescent="0.25">
      <c r="A128" s="52"/>
      <c r="B128" s="52"/>
      <c r="C128" s="52"/>
      <c r="D128" s="52"/>
      <c r="E128" s="52"/>
    </row>
    <row r="129" spans="1:5" s="48" customFormat="1" x14ac:dyDescent="0.25">
      <c r="A129" s="52"/>
      <c r="B129" s="52"/>
      <c r="C129" s="52"/>
      <c r="D129" s="52"/>
      <c r="E129" s="52"/>
    </row>
    <row r="130" spans="1:5" s="48" customFormat="1" x14ac:dyDescent="0.25">
      <c r="A130" s="52"/>
      <c r="B130" s="52"/>
      <c r="C130" s="52"/>
      <c r="D130" s="52"/>
      <c r="E130" s="52"/>
    </row>
    <row r="131" spans="1:5" s="48" customFormat="1" x14ac:dyDescent="0.25">
      <c r="A131" s="52"/>
      <c r="B131" s="52"/>
      <c r="C131" s="52"/>
      <c r="D131" s="52"/>
      <c r="E131" s="52"/>
    </row>
    <row r="132" spans="1:5" s="48" customFormat="1" x14ac:dyDescent="0.25">
      <c r="A132" s="52"/>
      <c r="B132" s="52"/>
      <c r="C132" s="52"/>
      <c r="D132" s="52"/>
      <c r="E132" s="52"/>
    </row>
    <row r="133" spans="1:5" s="48" customFormat="1" x14ac:dyDescent="0.25">
      <c r="A133" s="52"/>
      <c r="B133" s="52"/>
      <c r="C133" s="52"/>
      <c r="D133" s="52"/>
      <c r="E133" s="52"/>
    </row>
    <row r="134" spans="1:5" s="48" customFormat="1" x14ac:dyDescent="0.25">
      <c r="A134" s="52"/>
      <c r="B134" s="52"/>
      <c r="C134" s="52"/>
      <c r="D134" s="52"/>
      <c r="E134" s="52"/>
    </row>
    <row r="135" spans="1:5" s="48" customFormat="1" x14ac:dyDescent="0.25">
      <c r="A135" s="52"/>
      <c r="B135" s="52"/>
      <c r="C135" s="52"/>
      <c r="D135" s="52"/>
      <c r="E135" s="52"/>
    </row>
    <row r="136" spans="1:5" s="48" customFormat="1" x14ac:dyDescent="0.25">
      <c r="A136" s="52"/>
      <c r="B136" s="52"/>
      <c r="C136" s="52"/>
      <c r="D136" s="52"/>
      <c r="E136" s="52"/>
    </row>
    <row r="137" spans="1:5" s="48" customFormat="1" x14ac:dyDescent="0.25">
      <c r="A137" s="52"/>
      <c r="B137" s="52"/>
      <c r="C137" s="52"/>
      <c r="D137" s="52"/>
      <c r="E137" s="52"/>
    </row>
    <row r="138" spans="1:5" s="48" customFormat="1" x14ac:dyDescent="0.25">
      <c r="A138" s="52"/>
      <c r="B138" s="52"/>
      <c r="C138" s="52"/>
      <c r="D138" s="52"/>
      <c r="E138" s="52"/>
    </row>
    <row r="139" spans="1:5" s="48" customFormat="1" x14ac:dyDescent="0.25">
      <c r="A139" s="52"/>
      <c r="B139" s="52"/>
      <c r="C139" s="52"/>
      <c r="D139" s="52"/>
      <c r="E139" s="52"/>
    </row>
    <row r="140" spans="1:5" s="48" customFormat="1" x14ac:dyDescent="0.25">
      <c r="A140" s="52"/>
      <c r="B140" s="52"/>
      <c r="C140" s="52"/>
      <c r="D140" s="52"/>
      <c r="E140" s="52"/>
    </row>
    <row r="141" spans="1:5" s="48" customFormat="1" x14ac:dyDescent="0.25">
      <c r="A141" s="52"/>
      <c r="B141" s="52"/>
      <c r="C141" s="52"/>
      <c r="D141" s="52"/>
      <c r="E141" s="52"/>
    </row>
    <row r="142" spans="1:5" s="48" customFormat="1" x14ac:dyDescent="0.25">
      <c r="A142" s="52"/>
      <c r="B142" s="52"/>
      <c r="C142" s="52"/>
      <c r="D142" s="52"/>
      <c r="E142" s="52"/>
    </row>
    <row r="143" spans="1:5" s="48" customFormat="1" x14ac:dyDescent="0.25">
      <c r="A143" s="52"/>
      <c r="B143" s="52"/>
      <c r="C143" s="52"/>
      <c r="D143" s="52"/>
      <c r="E143" s="52"/>
    </row>
    <row r="144" spans="1:5" s="48" customFormat="1" x14ac:dyDescent="0.25">
      <c r="A144" s="52"/>
      <c r="B144" s="52"/>
      <c r="C144" s="52"/>
      <c r="D144" s="52"/>
      <c r="E144" s="52"/>
    </row>
    <row r="145" spans="1:5" s="48" customFormat="1" x14ac:dyDescent="0.25">
      <c r="A145" s="52"/>
      <c r="B145" s="52"/>
      <c r="C145" s="52"/>
      <c r="D145" s="52"/>
      <c r="E145" s="52"/>
    </row>
    <row r="146" spans="1:5" s="48" customFormat="1" x14ac:dyDescent="0.25">
      <c r="A146" s="52"/>
      <c r="B146" s="52"/>
      <c r="C146" s="52"/>
      <c r="D146" s="52"/>
      <c r="E146" s="52"/>
    </row>
    <row r="147" spans="1:5" s="48" customFormat="1" x14ac:dyDescent="0.25">
      <c r="A147" s="52"/>
      <c r="B147" s="52"/>
      <c r="C147" s="52"/>
      <c r="D147" s="52"/>
      <c r="E147" s="52"/>
    </row>
    <row r="148" spans="1:5" s="48" customFormat="1" x14ac:dyDescent="0.25">
      <c r="A148" s="52"/>
      <c r="B148" s="52"/>
      <c r="C148" s="52"/>
      <c r="D148" s="52"/>
      <c r="E148" s="52"/>
    </row>
    <row r="149" spans="1:5" s="48" customFormat="1" x14ac:dyDescent="0.25">
      <c r="A149" s="52"/>
      <c r="B149" s="52"/>
      <c r="C149" s="52"/>
      <c r="D149" s="52"/>
      <c r="E149" s="52"/>
    </row>
    <row r="150" spans="1:5" s="48" customFormat="1" x14ac:dyDescent="0.25">
      <c r="A150" s="52"/>
      <c r="B150" s="52"/>
      <c r="C150" s="52"/>
      <c r="D150" s="52"/>
      <c r="E150" s="52"/>
    </row>
    <row r="151" spans="1:5" s="48" customFormat="1" x14ac:dyDescent="0.25">
      <c r="A151" s="52"/>
      <c r="B151" s="52"/>
      <c r="C151" s="52"/>
      <c r="D151" s="52"/>
      <c r="E151" s="52"/>
    </row>
    <row r="152" spans="1:5" s="48" customFormat="1" x14ac:dyDescent="0.25">
      <c r="A152" s="52"/>
      <c r="B152" s="52"/>
      <c r="C152" s="52"/>
      <c r="D152" s="52"/>
      <c r="E152" s="52"/>
    </row>
    <row r="153" spans="1:5" s="48" customFormat="1" x14ac:dyDescent="0.25">
      <c r="A153" s="52"/>
      <c r="B153" s="52"/>
      <c r="C153" s="52"/>
      <c r="D153" s="52"/>
      <c r="E153" s="52"/>
    </row>
    <row r="154" spans="1:5" s="48" customFormat="1" x14ac:dyDescent="0.25">
      <c r="A154" s="52"/>
      <c r="B154" s="52"/>
      <c r="C154" s="52"/>
      <c r="D154" s="52"/>
      <c r="E154" s="52"/>
    </row>
    <row r="155" spans="1:5" s="48" customFormat="1" x14ac:dyDescent="0.25">
      <c r="A155" s="52"/>
      <c r="B155" s="52"/>
      <c r="C155" s="52"/>
      <c r="D155" s="52"/>
      <c r="E155" s="52"/>
    </row>
    <row r="156" spans="1:5" s="48" customFormat="1" x14ac:dyDescent="0.25">
      <c r="A156" s="52"/>
      <c r="B156" s="52"/>
      <c r="C156" s="52"/>
      <c r="D156" s="52"/>
      <c r="E156" s="52"/>
    </row>
    <row r="157" spans="1:5" s="48" customFormat="1" x14ac:dyDescent="0.25">
      <c r="A157" s="52"/>
      <c r="B157" s="52"/>
      <c r="C157" s="52"/>
      <c r="D157" s="52"/>
      <c r="E157" s="52"/>
    </row>
    <row r="158" spans="1:5" s="48" customFormat="1" x14ac:dyDescent="0.25">
      <c r="A158" s="52"/>
      <c r="B158" s="52"/>
      <c r="C158" s="52"/>
      <c r="D158" s="52"/>
      <c r="E158" s="52"/>
    </row>
    <row r="159" spans="1:5" s="48" customFormat="1" x14ac:dyDescent="0.25">
      <c r="A159" s="52"/>
      <c r="B159" s="52"/>
      <c r="C159" s="52"/>
      <c r="D159" s="52"/>
      <c r="E159" s="52"/>
    </row>
    <row r="160" spans="1:5" s="48" customFormat="1" x14ac:dyDescent="0.25">
      <c r="A160" s="52"/>
      <c r="B160" s="52"/>
      <c r="C160" s="52"/>
      <c r="D160" s="52"/>
      <c r="E160" s="52"/>
    </row>
    <row r="161" spans="1:5" s="48" customFormat="1" x14ac:dyDescent="0.25">
      <c r="A161" s="52"/>
      <c r="B161" s="52"/>
      <c r="C161" s="52"/>
      <c r="D161" s="52"/>
      <c r="E161" s="52"/>
    </row>
    <row r="162" spans="1:5" s="48" customFormat="1" x14ac:dyDescent="0.25">
      <c r="A162" s="52"/>
      <c r="B162" s="52"/>
      <c r="C162" s="52"/>
      <c r="D162" s="52"/>
      <c r="E162" s="52"/>
    </row>
    <row r="163" spans="1:5" s="48" customFormat="1" x14ac:dyDescent="0.25">
      <c r="A163" s="52"/>
      <c r="B163" s="52"/>
      <c r="C163" s="52"/>
      <c r="D163" s="52"/>
      <c r="E163" s="52"/>
    </row>
    <row r="164" spans="1:5" s="48" customFormat="1" x14ac:dyDescent="0.25">
      <c r="A164" s="52"/>
      <c r="B164" s="52"/>
      <c r="C164" s="52"/>
      <c r="D164" s="52"/>
      <c r="E164" s="52"/>
    </row>
    <row r="165" spans="1:5" s="48" customFormat="1" x14ac:dyDescent="0.25">
      <c r="A165" s="52"/>
      <c r="B165" s="52"/>
      <c r="C165" s="52"/>
      <c r="D165" s="52"/>
      <c r="E165" s="52"/>
    </row>
    <row r="166" spans="1:5" s="48" customFormat="1" x14ac:dyDescent="0.25">
      <c r="A166" s="52"/>
      <c r="B166" s="52"/>
      <c r="C166" s="52"/>
      <c r="D166" s="52"/>
      <c r="E166" s="52"/>
    </row>
    <row r="167" spans="1:5" s="48" customFormat="1" x14ac:dyDescent="0.25">
      <c r="A167" s="52"/>
      <c r="B167" s="52"/>
      <c r="C167" s="52"/>
      <c r="D167" s="52"/>
      <c r="E167" s="52"/>
    </row>
    <row r="168" spans="1:5" s="48" customFormat="1" x14ac:dyDescent="0.25">
      <c r="A168" s="52"/>
      <c r="B168" s="52"/>
      <c r="C168" s="52"/>
      <c r="D168" s="52"/>
      <c r="E168" s="52"/>
    </row>
    <row r="169" spans="1:5" s="48" customFormat="1" x14ac:dyDescent="0.25">
      <c r="A169" s="52"/>
      <c r="B169" s="52"/>
      <c r="C169" s="52"/>
      <c r="D169" s="52"/>
      <c r="E169" s="52"/>
    </row>
    <row r="170" spans="1:5" s="48" customFormat="1" x14ac:dyDescent="0.25">
      <c r="A170" s="52"/>
      <c r="B170" s="52"/>
      <c r="C170" s="52"/>
      <c r="D170" s="52"/>
      <c r="E170" s="52"/>
    </row>
    <row r="171" spans="1:5" s="48" customFormat="1" x14ac:dyDescent="0.25">
      <c r="A171" s="52"/>
      <c r="B171" s="52"/>
      <c r="C171" s="52"/>
      <c r="D171" s="52"/>
      <c r="E171" s="52"/>
    </row>
    <row r="172" spans="1:5" s="48" customFormat="1" x14ac:dyDescent="0.25">
      <c r="A172" s="52"/>
      <c r="B172" s="52"/>
      <c r="C172" s="52"/>
      <c r="D172" s="52"/>
      <c r="E172" s="52"/>
    </row>
    <row r="173" spans="1:5" s="48" customFormat="1" x14ac:dyDescent="0.25">
      <c r="A173" s="52"/>
      <c r="B173" s="52"/>
      <c r="C173" s="52"/>
      <c r="D173" s="52"/>
      <c r="E173" s="52"/>
    </row>
    <row r="174" spans="1:5" s="48" customFormat="1" x14ac:dyDescent="0.25">
      <c r="A174" s="52"/>
      <c r="B174" s="52"/>
      <c r="C174" s="52"/>
      <c r="D174" s="52"/>
      <c r="E174" s="52"/>
    </row>
    <row r="175" spans="1:5" s="48" customFormat="1" x14ac:dyDescent="0.25">
      <c r="A175" s="52"/>
      <c r="B175" s="52"/>
      <c r="C175" s="52"/>
      <c r="D175" s="52"/>
      <c r="E175" s="52"/>
    </row>
    <row r="176" spans="1:5" s="48" customFormat="1" x14ac:dyDescent="0.25">
      <c r="A176" s="52"/>
      <c r="B176" s="52"/>
      <c r="C176" s="52"/>
      <c r="D176" s="52"/>
      <c r="E176" s="52"/>
    </row>
    <row r="177" spans="1:5" s="48" customFormat="1" x14ac:dyDescent="0.25">
      <c r="A177" s="52"/>
      <c r="B177" s="52"/>
      <c r="C177" s="52"/>
      <c r="D177" s="52"/>
      <c r="E177" s="52"/>
    </row>
    <row r="178" spans="1:5" s="48" customFormat="1" x14ac:dyDescent="0.25">
      <c r="A178" s="52"/>
      <c r="B178" s="52"/>
      <c r="C178" s="52"/>
      <c r="D178" s="52"/>
      <c r="E178" s="52"/>
    </row>
    <row r="179" spans="1:5" s="48" customFormat="1" x14ac:dyDescent="0.25">
      <c r="A179" s="52"/>
      <c r="B179" s="52"/>
      <c r="C179" s="52"/>
      <c r="D179" s="52"/>
      <c r="E179" s="52"/>
    </row>
    <row r="180" spans="1:5" s="48" customFormat="1" x14ac:dyDescent="0.25">
      <c r="A180" s="52"/>
      <c r="B180" s="52"/>
      <c r="C180" s="52"/>
      <c r="D180" s="52"/>
      <c r="E180" s="52"/>
    </row>
    <row r="181" spans="1:5" s="48" customFormat="1" x14ac:dyDescent="0.25">
      <c r="A181" s="52"/>
      <c r="B181" s="52"/>
      <c r="C181" s="52"/>
      <c r="D181" s="52"/>
      <c r="E181" s="52"/>
    </row>
    <row r="182" spans="1:5" s="48" customFormat="1" x14ac:dyDescent="0.25">
      <c r="A182" s="52"/>
      <c r="B182" s="52"/>
      <c r="C182" s="52"/>
      <c r="D182" s="52"/>
      <c r="E182" s="52"/>
    </row>
    <row r="183" spans="1:5" s="48" customFormat="1" x14ac:dyDescent="0.25">
      <c r="A183" s="52"/>
      <c r="B183" s="52"/>
      <c r="C183" s="52"/>
      <c r="D183" s="52"/>
      <c r="E183" s="52"/>
    </row>
    <row r="184" spans="1:5" s="48" customFormat="1" x14ac:dyDescent="0.25">
      <c r="A184" s="52"/>
      <c r="B184" s="52"/>
      <c r="C184" s="52"/>
      <c r="D184" s="52"/>
      <c r="E184" s="52"/>
    </row>
    <row r="185" spans="1:5" s="48" customFormat="1" x14ac:dyDescent="0.25">
      <c r="A185" s="52"/>
      <c r="B185" s="52"/>
      <c r="C185" s="52"/>
      <c r="D185" s="52"/>
      <c r="E185" s="52"/>
    </row>
    <row r="186" spans="1:5" s="48" customFormat="1" x14ac:dyDescent="0.25">
      <c r="A186" s="52"/>
      <c r="B186" s="52"/>
      <c r="C186" s="52"/>
      <c r="D186" s="52"/>
      <c r="E186" s="52"/>
    </row>
    <row r="187" spans="1:5" s="48" customFormat="1" x14ac:dyDescent="0.25">
      <c r="A187" s="52"/>
      <c r="B187" s="52"/>
      <c r="C187" s="52"/>
      <c r="D187" s="52"/>
      <c r="E187" s="52"/>
    </row>
    <row r="188" spans="1:5" s="48" customFormat="1" x14ac:dyDescent="0.25">
      <c r="A188" s="52"/>
      <c r="B188" s="52"/>
      <c r="C188" s="52"/>
      <c r="D188" s="52"/>
      <c r="E188" s="52"/>
    </row>
    <row r="189" spans="1:5" s="48" customFormat="1" x14ac:dyDescent="0.25">
      <c r="A189" s="52"/>
      <c r="B189" s="52"/>
      <c r="C189" s="52"/>
      <c r="D189" s="52"/>
      <c r="E189" s="52"/>
    </row>
    <row r="190" spans="1:5" s="48" customFormat="1" x14ac:dyDescent="0.25">
      <c r="A190" s="52"/>
      <c r="B190" s="52"/>
      <c r="C190" s="52"/>
      <c r="D190" s="52"/>
      <c r="E190" s="52"/>
    </row>
    <row r="191" spans="1:5" s="48" customFormat="1" x14ac:dyDescent="0.25">
      <c r="A191" s="52"/>
      <c r="B191" s="52"/>
      <c r="C191" s="52"/>
      <c r="D191" s="52"/>
      <c r="E191" s="52"/>
    </row>
    <row r="192" spans="1:5" s="48" customFormat="1" x14ac:dyDescent="0.25">
      <c r="A192" s="52"/>
      <c r="B192" s="52"/>
      <c r="C192" s="52"/>
      <c r="D192" s="52"/>
      <c r="E192" s="52"/>
    </row>
    <row r="193" spans="1:5" s="48" customFormat="1" x14ac:dyDescent="0.25">
      <c r="A193" s="52"/>
      <c r="B193" s="52"/>
      <c r="C193" s="52"/>
      <c r="D193" s="52"/>
      <c r="E193" s="52"/>
    </row>
    <row r="194" spans="1:5" s="48" customFormat="1" x14ac:dyDescent="0.25">
      <c r="A194" s="52"/>
      <c r="B194" s="52"/>
      <c r="C194" s="52"/>
      <c r="D194" s="52"/>
      <c r="E194" s="52"/>
    </row>
    <row r="195" spans="1:5" s="48" customFormat="1" x14ac:dyDescent="0.25">
      <c r="A195" s="52"/>
      <c r="B195" s="52"/>
      <c r="C195" s="52"/>
      <c r="D195" s="52"/>
      <c r="E195" s="52"/>
    </row>
    <row r="196" spans="1:5" s="48" customFormat="1" x14ac:dyDescent="0.25">
      <c r="A196" s="52"/>
      <c r="B196" s="52"/>
      <c r="C196" s="52"/>
      <c r="D196" s="52"/>
      <c r="E196" s="52"/>
    </row>
    <row r="197" spans="1:5" s="48" customFormat="1" x14ac:dyDescent="0.25">
      <c r="A197" s="52"/>
      <c r="B197" s="52"/>
      <c r="C197" s="52"/>
      <c r="D197" s="52"/>
      <c r="E197" s="52"/>
    </row>
    <row r="198" spans="1:5" s="48" customFormat="1" x14ac:dyDescent="0.25">
      <c r="A198" s="52"/>
      <c r="B198" s="52"/>
      <c r="C198" s="52"/>
      <c r="D198" s="52"/>
      <c r="E198" s="52"/>
    </row>
    <row r="199" spans="1:5" s="48" customFormat="1" x14ac:dyDescent="0.25">
      <c r="A199" s="52"/>
      <c r="B199" s="52"/>
      <c r="C199" s="52"/>
      <c r="D199" s="52"/>
      <c r="E199" s="52"/>
    </row>
    <row r="200" spans="1:5" s="48" customFormat="1" x14ac:dyDescent="0.25">
      <c r="A200" s="52"/>
      <c r="B200" s="52"/>
      <c r="C200" s="52"/>
      <c r="D200" s="52"/>
      <c r="E200" s="52"/>
    </row>
    <row r="201" spans="1:5" s="48" customFormat="1" x14ac:dyDescent="0.25">
      <c r="A201" s="52"/>
      <c r="B201" s="52"/>
      <c r="C201" s="52"/>
      <c r="D201" s="52"/>
      <c r="E201" s="52"/>
    </row>
    <row r="202" spans="1:5" s="48" customFormat="1" x14ac:dyDescent="0.25">
      <c r="A202" s="52"/>
      <c r="B202" s="52"/>
      <c r="C202" s="52"/>
      <c r="D202" s="52"/>
      <c r="E202" s="52"/>
    </row>
    <row r="203" spans="1:5" s="48" customFormat="1" x14ac:dyDescent="0.25">
      <c r="A203" s="52"/>
      <c r="B203" s="52"/>
      <c r="C203" s="52"/>
      <c r="D203" s="52"/>
      <c r="E203" s="52"/>
    </row>
    <row r="204" spans="1:5" s="48" customFormat="1" x14ac:dyDescent="0.25">
      <c r="A204" s="52"/>
      <c r="B204" s="52"/>
      <c r="C204" s="52"/>
      <c r="D204" s="52"/>
      <c r="E204" s="52"/>
    </row>
    <row r="205" spans="1:5" s="48" customFormat="1" x14ac:dyDescent="0.25">
      <c r="A205" s="52"/>
      <c r="B205" s="52"/>
      <c r="C205" s="52"/>
      <c r="D205" s="52"/>
      <c r="E205" s="52"/>
    </row>
    <row r="206" spans="1:5" s="48" customFormat="1" x14ac:dyDescent="0.25">
      <c r="A206" s="52"/>
      <c r="B206" s="52"/>
      <c r="C206" s="52"/>
      <c r="D206" s="52"/>
      <c r="E206" s="52"/>
    </row>
    <row r="207" spans="1:5" s="48" customFormat="1" x14ac:dyDescent="0.25">
      <c r="A207" s="52"/>
      <c r="B207" s="52"/>
      <c r="C207" s="52"/>
      <c r="D207" s="52"/>
      <c r="E207" s="52"/>
    </row>
    <row r="208" spans="1:5" s="48" customFormat="1" x14ac:dyDescent="0.25">
      <c r="A208" s="52"/>
      <c r="B208" s="52"/>
      <c r="C208" s="52"/>
      <c r="D208" s="52"/>
      <c r="E208" s="52"/>
    </row>
    <row r="209" spans="1:5" s="48" customFormat="1" x14ac:dyDescent="0.25">
      <c r="A209" s="52"/>
      <c r="B209" s="52"/>
      <c r="C209" s="52"/>
      <c r="D209" s="52"/>
      <c r="E209" s="52"/>
    </row>
    <row r="210" spans="1:5" s="48" customFormat="1" x14ac:dyDescent="0.25">
      <c r="A210" s="52"/>
      <c r="B210" s="52"/>
      <c r="C210" s="52"/>
      <c r="D210" s="52"/>
      <c r="E210" s="52"/>
    </row>
    <row r="211" spans="1:5" s="48" customFormat="1" x14ac:dyDescent="0.25">
      <c r="A211" s="52"/>
      <c r="B211" s="52"/>
      <c r="C211" s="52"/>
      <c r="D211" s="52"/>
      <c r="E211" s="52"/>
    </row>
    <row r="212" spans="1:5" s="48" customFormat="1" x14ac:dyDescent="0.25">
      <c r="A212" s="52"/>
      <c r="B212" s="52"/>
      <c r="C212" s="52"/>
      <c r="D212" s="52"/>
      <c r="E212" s="52"/>
    </row>
    <row r="213" spans="1:5" s="48" customFormat="1" x14ac:dyDescent="0.25">
      <c r="A213" s="52"/>
      <c r="B213" s="52"/>
      <c r="C213" s="52"/>
      <c r="D213" s="52"/>
      <c r="E213" s="52"/>
    </row>
    <row r="214" spans="1:5" s="48" customFormat="1" x14ac:dyDescent="0.25">
      <c r="A214" s="52"/>
      <c r="B214" s="52"/>
      <c r="C214" s="52"/>
      <c r="D214" s="52"/>
      <c r="E214" s="52"/>
    </row>
    <row r="215" spans="1:5" s="48" customFormat="1" x14ac:dyDescent="0.25">
      <c r="A215" s="52"/>
      <c r="B215" s="52"/>
      <c r="C215" s="52"/>
      <c r="D215" s="52"/>
      <c r="E215" s="52"/>
    </row>
    <row r="216" spans="1:5" s="48" customFormat="1" x14ac:dyDescent="0.25">
      <c r="A216" s="52"/>
      <c r="B216" s="52"/>
      <c r="C216" s="52"/>
      <c r="D216" s="52"/>
      <c r="E216" s="52"/>
    </row>
    <row r="217" spans="1:5" s="48" customFormat="1" x14ac:dyDescent="0.25">
      <c r="A217" s="52"/>
      <c r="B217" s="52"/>
      <c r="C217" s="52"/>
      <c r="D217" s="52"/>
      <c r="E217" s="52"/>
    </row>
    <row r="218" spans="1:5" s="48" customFormat="1" x14ac:dyDescent="0.25">
      <c r="A218" s="52"/>
      <c r="B218" s="52"/>
      <c r="C218" s="52"/>
      <c r="D218" s="52"/>
      <c r="E218" s="52"/>
    </row>
    <row r="219" spans="1:5" s="48" customFormat="1" x14ac:dyDescent="0.25">
      <c r="A219" s="52"/>
      <c r="B219" s="52"/>
      <c r="C219" s="52"/>
      <c r="D219" s="52"/>
      <c r="E219" s="52"/>
    </row>
    <row r="220" spans="1:5" s="48" customFormat="1" x14ac:dyDescent="0.25">
      <c r="A220" s="52"/>
      <c r="B220" s="52"/>
      <c r="C220" s="52"/>
      <c r="D220" s="52"/>
      <c r="E220" s="52"/>
    </row>
    <row r="221" spans="1:5" s="48" customFormat="1" x14ac:dyDescent="0.25"/>
    <row r="222" spans="1:5" s="48" customFormat="1" x14ac:dyDescent="0.25"/>
    <row r="223" spans="1:5" s="48" customFormat="1" x14ac:dyDescent="0.25"/>
    <row r="224" spans="1:5" s="48" customFormat="1" x14ac:dyDescent="0.25"/>
    <row r="225" s="48" customFormat="1" x14ac:dyDescent="0.25"/>
    <row r="226" s="48" customFormat="1" x14ac:dyDescent="0.25"/>
    <row r="227" s="48" customFormat="1" x14ac:dyDescent="0.25"/>
    <row r="228" s="48" customFormat="1" x14ac:dyDescent="0.25"/>
    <row r="229" s="48" customFormat="1" x14ac:dyDescent="0.25"/>
    <row r="230" s="48" customFormat="1" x14ac:dyDescent="0.25"/>
    <row r="231" s="48" customFormat="1" x14ac:dyDescent="0.25"/>
    <row r="232" s="48" customFormat="1" x14ac:dyDescent="0.25"/>
    <row r="233" s="48" customFormat="1" x14ac:dyDescent="0.25"/>
    <row r="234" s="48" customFormat="1" x14ac:dyDescent="0.25"/>
    <row r="235" s="48" customFormat="1" x14ac:dyDescent="0.25"/>
    <row r="236" s="48" customFormat="1" x14ac:dyDescent="0.25"/>
    <row r="237" s="48" customFormat="1" x14ac:dyDescent="0.25"/>
    <row r="238" s="48" customFormat="1" x14ac:dyDescent="0.25"/>
    <row r="239" s="48" customFormat="1" x14ac:dyDescent="0.25"/>
    <row r="240" s="48" customFormat="1" x14ac:dyDescent="0.25"/>
    <row r="241" s="48" customFormat="1" x14ac:dyDescent="0.25"/>
    <row r="242" s="48" customFormat="1" x14ac:dyDescent="0.25"/>
    <row r="243" s="48" customFormat="1" x14ac:dyDescent="0.25"/>
    <row r="244" s="48" customFormat="1" x14ac:dyDescent="0.25"/>
    <row r="245" s="48" customFormat="1" x14ac:dyDescent="0.25"/>
    <row r="246" s="48" customFormat="1" x14ac:dyDescent="0.25"/>
    <row r="247" s="48" customFormat="1" x14ac:dyDescent="0.25"/>
    <row r="248" s="48" customFormat="1" x14ac:dyDescent="0.25"/>
    <row r="249" s="48" customFormat="1" x14ac:dyDescent="0.25"/>
    <row r="250" s="48" customFormat="1" x14ac:dyDescent="0.25"/>
    <row r="251" s="48" customFormat="1" x14ac:dyDescent="0.25"/>
    <row r="252" s="48" customFormat="1" x14ac:dyDescent="0.25"/>
    <row r="253" s="48" customFormat="1" x14ac:dyDescent="0.25"/>
    <row r="254" s="48" customFormat="1" x14ac:dyDescent="0.25"/>
    <row r="255" s="48" customFormat="1" x14ac:dyDescent="0.25"/>
    <row r="256" s="48" customFormat="1" x14ac:dyDescent="0.25"/>
    <row r="257" s="48" customFormat="1" x14ac:dyDescent="0.25"/>
    <row r="258" s="48" customFormat="1" x14ac:dyDescent="0.25"/>
    <row r="259" s="48" customFormat="1" x14ac:dyDescent="0.25"/>
    <row r="260" s="48" customFormat="1" x14ac:dyDescent="0.25"/>
    <row r="261" s="48" customFormat="1" x14ac:dyDescent="0.25"/>
    <row r="262" s="48" customFormat="1" x14ac:dyDescent="0.25"/>
    <row r="263" s="48" customFormat="1" x14ac:dyDescent="0.25"/>
    <row r="264" s="48" customFormat="1" x14ac:dyDescent="0.25"/>
    <row r="265" s="48" customFormat="1" x14ac:dyDescent="0.25"/>
    <row r="266" s="48" customFormat="1" x14ac:dyDescent="0.25"/>
    <row r="267" s="48" customFormat="1" x14ac:dyDescent="0.25"/>
    <row r="268" s="48" customFormat="1" x14ac:dyDescent="0.25"/>
    <row r="269" s="48" customFormat="1" x14ac:dyDescent="0.25"/>
    <row r="270" s="48" customFormat="1" x14ac:dyDescent="0.25"/>
    <row r="271" s="48" customFormat="1" x14ac:dyDescent="0.25"/>
    <row r="272" s="48" customFormat="1" x14ac:dyDescent="0.25"/>
    <row r="273" s="48" customFormat="1" x14ac:dyDescent="0.25"/>
    <row r="274" s="48" customFormat="1" x14ac:dyDescent="0.25"/>
    <row r="275" s="48" customFormat="1" x14ac:dyDescent="0.25"/>
    <row r="276" s="48" customFormat="1" x14ac:dyDescent="0.25"/>
    <row r="277" s="48" customFormat="1" x14ac:dyDescent="0.25"/>
    <row r="278" s="48" customFormat="1" x14ac:dyDescent="0.25"/>
    <row r="279" s="48" customFormat="1" x14ac:dyDescent="0.25"/>
    <row r="280" s="48" customFormat="1" x14ac:dyDescent="0.25"/>
    <row r="281" s="48" customFormat="1" x14ac:dyDescent="0.25"/>
    <row r="282" s="48" customFormat="1" x14ac:dyDescent="0.25"/>
    <row r="283" s="48" customFormat="1" x14ac:dyDescent="0.25"/>
    <row r="284" s="48" customFormat="1" x14ac:dyDescent="0.25"/>
    <row r="285" s="48" customFormat="1" x14ac:dyDescent="0.25"/>
    <row r="286" s="48" customFormat="1" x14ac:dyDescent="0.25"/>
    <row r="287" s="48" customFormat="1" x14ac:dyDescent="0.25"/>
    <row r="288" s="48" customFormat="1" x14ac:dyDescent="0.25"/>
    <row r="289" s="48" customFormat="1" x14ac:dyDescent="0.25"/>
    <row r="290" s="48" customFormat="1" x14ac:dyDescent="0.25"/>
    <row r="291" s="48" customFormat="1" x14ac:dyDescent="0.25"/>
    <row r="292" s="48" customFormat="1" x14ac:dyDescent="0.25"/>
    <row r="293" s="48" customFormat="1" x14ac:dyDescent="0.25"/>
    <row r="294" s="48" customFormat="1" x14ac:dyDescent="0.25"/>
    <row r="295" s="48" customFormat="1" x14ac:dyDescent="0.25"/>
    <row r="296" s="48" customFormat="1" x14ac:dyDescent="0.25"/>
    <row r="297" s="48" customFormat="1" x14ac:dyDescent="0.25"/>
    <row r="298" s="48" customFormat="1" x14ac:dyDescent="0.25"/>
    <row r="299" s="48" customFormat="1" x14ac:dyDescent="0.25"/>
    <row r="300" s="48" customFormat="1" x14ac:dyDescent="0.25"/>
    <row r="301" s="48" customFormat="1" x14ac:dyDescent="0.25"/>
    <row r="302" s="48" customFormat="1" x14ac:dyDescent="0.25"/>
    <row r="303" s="48" customFormat="1" x14ac:dyDescent="0.25"/>
    <row r="304" s="48" customFormat="1" x14ac:dyDescent="0.25"/>
    <row r="305" s="48" customFormat="1" x14ac:dyDescent="0.25"/>
    <row r="306" s="48" customFormat="1" x14ac:dyDescent="0.25"/>
    <row r="307" s="48" customFormat="1" x14ac:dyDescent="0.25"/>
    <row r="308" s="48" customFormat="1" x14ac:dyDescent="0.25"/>
    <row r="309" s="48" customFormat="1" x14ac:dyDescent="0.25"/>
    <row r="310" s="48" customFormat="1" x14ac:dyDescent="0.25"/>
    <row r="311" s="48" customFormat="1" x14ac:dyDescent="0.25"/>
    <row r="312" s="48" customFormat="1" x14ac:dyDescent="0.25"/>
    <row r="313" s="48" customFormat="1" x14ac:dyDescent="0.25"/>
    <row r="314" s="48" customFormat="1" x14ac:dyDescent="0.25"/>
    <row r="315" s="48" customFormat="1" x14ac:dyDescent="0.25"/>
    <row r="316" s="48" customFormat="1" x14ac:dyDescent="0.25"/>
    <row r="317" s="48" customFormat="1" x14ac:dyDescent="0.25"/>
    <row r="318" s="48" customFormat="1" x14ac:dyDescent="0.25"/>
    <row r="319" s="48" customFormat="1" x14ac:dyDescent="0.25"/>
    <row r="320" s="48" customFormat="1" x14ac:dyDescent="0.25"/>
    <row r="321" s="48" customFormat="1" x14ac:dyDescent="0.25"/>
    <row r="322" s="48" customFormat="1" x14ac:dyDescent="0.25"/>
    <row r="323" s="48" customFormat="1" x14ac:dyDescent="0.25"/>
    <row r="324" s="48" customFormat="1" x14ac:dyDescent="0.25"/>
    <row r="325" s="48" customFormat="1" x14ac:dyDescent="0.25"/>
    <row r="326" s="48" customFormat="1" x14ac:dyDescent="0.25"/>
    <row r="327" s="48" customFormat="1" x14ac:dyDescent="0.25"/>
    <row r="328" s="48" customFormat="1" x14ac:dyDescent="0.25"/>
    <row r="329" s="48" customFormat="1" x14ac:dyDescent="0.25"/>
    <row r="330" s="48" customFormat="1" x14ac:dyDescent="0.25"/>
    <row r="331" s="48" customFormat="1" x14ac:dyDescent="0.25"/>
    <row r="332" s="48" customFormat="1" x14ac:dyDescent="0.25"/>
    <row r="333" s="48" customFormat="1" x14ac:dyDescent="0.25"/>
    <row r="334" s="48" customFormat="1" x14ac:dyDescent="0.25"/>
    <row r="335" s="48" customFormat="1" x14ac:dyDescent="0.25"/>
    <row r="336" s="48" customFormat="1" x14ac:dyDescent="0.25"/>
    <row r="337" s="48" customFormat="1" x14ac:dyDescent="0.25"/>
    <row r="338" s="48" customFormat="1" x14ac:dyDescent="0.25"/>
    <row r="339" s="48" customFormat="1" x14ac:dyDescent="0.25"/>
    <row r="340" s="48" customFormat="1" x14ac:dyDescent="0.25"/>
    <row r="341" s="48" customFormat="1" x14ac:dyDescent="0.25"/>
    <row r="342" s="48" customFormat="1" x14ac:dyDescent="0.25"/>
    <row r="343" s="48" customFormat="1" x14ac:dyDescent="0.25"/>
    <row r="344" s="48" customFormat="1" x14ac:dyDescent="0.25"/>
    <row r="345" s="48" customFormat="1" x14ac:dyDescent="0.25"/>
    <row r="346" s="48" customFormat="1" x14ac:dyDescent="0.25"/>
    <row r="347" s="48" customFormat="1" x14ac:dyDescent="0.25"/>
    <row r="348" s="48" customFormat="1" x14ac:dyDescent="0.25"/>
    <row r="349" s="48" customFormat="1" x14ac:dyDescent="0.25"/>
    <row r="350" s="48" customFormat="1" x14ac:dyDescent="0.25"/>
    <row r="351" s="48" customFormat="1" x14ac:dyDescent="0.25"/>
    <row r="352" s="48" customFormat="1" x14ac:dyDescent="0.25"/>
    <row r="353" s="48" customFormat="1" x14ac:dyDescent="0.25"/>
    <row r="354" s="48" customFormat="1" x14ac:dyDescent="0.25"/>
    <row r="355" s="48" customFormat="1" x14ac:dyDescent="0.25"/>
    <row r="356" s="48" customFormat="1" x14ac:dyDescent="0.25"/>
    <row r="357" s="48" customFormat="1" x14ac:dyDescent="0.25"/>
    <row r="358" s="48" customFormat="1" x14ac:dyDescent="0.25"/>
    <row r="359" s="48" customFormat="1" x14ac:dyDescent="0.25"/>
    <row r="360" s="48" customFormat="1" x14ac:dyDescent="0.25"/>
    <row r="361" s="48" customFormat="1" x14ac:dyDescent="0.25"/>
    <row r="362" s="48" customFormat="1" x14ac:dyDescent="0.25"/>
    <row r="363" s="48" customFormat="1" x14ac:dyDescent="0.25"/>
    <row r="364" s="48" customFormat="1" x14ac:dyDescent="0.25"/>
    <row r="365" s="48" customFormat="1" x14ac:dyDescent="0.25"/>
    <row r="366" s="48" customFormat="1" x14ac:dyDescent="0.25"/>
    <row r="367" s="48" customFormat="1" x14ac:dyDescent="0.25"/>
    <row r="368" s="48" customFormat="1" x14ac:dyDescent="0.25"/>
    <row r="369" s="48" customFormat="1" x14ac:dyDescent="0.25"/>
    <row r="370" s="48" customFormat="1" x14ac:dyDescent="0.25"/>
    <row r="371" s="48" customFormat="1" x14ac:dyDescent="0.25"/>
    <row r="372" s="48" customFormat="1" x14ac:dyDescent="0.25"/>
    <row r="373" s="48" customFormat="1" x14ac:dyDescent="0.25"/>
    <row r="374" s="48" customFormat="1" x14ac:dyDescent="0.25"/>
    <row r="375" s="48" customFormat="1" x14ac:dyDescent="0.25"/>
    <row r="376" s="48" customFormat="1" x14ac:dyDescent="0.25"/>
    <row r="377" s="48" customFormat="1" x14ac:dyDescent="0.25"/>
    <row r="378" s="48" customFormat="1" x14ac:dyDescent="0.25"/>
    <row r="379" s="48" customFormat="1" x14ac:dyDescent="0.25"/>
    <row r="380" s="48" customFormat="1" x14ac:dyDescent="0.25"/>
    <row r="381" s="48" customFormat="1" x14ac:dyDescent="0.25"/>
    <row r="382" s="48" customFormat="1" x14ac:dyDescent="0.25"/>
    <row r="383" s="48" customFormat="1" x14ac:dyDescent="0.25"/>
    <row r="384" s="48" customFormat="1" x14ac:dyDescent="0.25"/>
    <row r="385" s="48" customFormat="1" x14ac:dyDescent="0.25"/>
    <row r="386" s="48" customFormat="1" x14ac:dyDescent="0.25"/>
    <row r="387" s="48" customFormat="1" x14ac:dyDescent="0.25"/>
    <row r="388" s="48" customFormat="1" x14ac:dyDescent="0.25"/>
    <row r="389" s="48" customFormat="1" x14ac:dyDescent="0.25"/>
    <row r="390" s="48" customFormat="1" x14ac:dyDescent="0.25"/>
    <row r="391" s="48" customFormat="1" x14ac:dyDescent="0.25"/>
    <row r="392" s="48" customFormat="1" x14ac:dyDescent="0.25"/>
    <row r="393" s="48" customFormat="1" x14ac:dyDescent="0.25"/>
    <row r="394" s="48" customFormat="1" x14ac:dyDescent="0.25"/>
    <row r="395" s="48" customFormat="1" x14ac:dyDescent="0.25"/>
    <row r="396" s="48" customFormat="1" x14ac:dyDescent="0.25"/>
    <row r="397" s="48" customFormat="1" x14ac:dyDescent="0.25"/>
    <row r="398" s="48" customFormat="1" x14ac:dyDescent="0.25"/>
    <row r="399" s="48" customFormat="1" x14ac:dyDescent="0.25"/>
    <row r="400" s="48" customFormat="1" x14ac:dyDescent="0.25"/>
    <row r="401" s="48" customFormat="1" x14ac:dyDescent="0.25"/>
    <row r="402" s="48" customFormat="1" x14ac:dyDescent="0.25"/>
    <row r="403" s="48" customFormat="1" x14ac:dyDescent="0.25"/>
    <row r="404" s="48" customFormat="1" x14ac:dyDescent="0.25"/>
    <row r="405" s="48" customFormat="1" x14ac:dyDescent="0.25"/>
    <row r="406" s="48" customFormat="1" x14ac:dyDescent="0.25"/>
    <row r="407" s="48" customFormat="1" x14ac:dyDescent="0.25"/>
    <row r="408" s="48" customFormat="1" x14ac:dyDescent="0.25"/>
    <row r="409" s="48" customFormat="1" x14ac:dyDescent="0.25"/>
    <row r="410" s="48" customFormat="1" x14ac:dyDescent="0.25"/>
    <row r="411" s="48" customFormat="1" x14ac:dyDescent="0.25"/>
    <row r="412" s="48" customFormat="1" x14ac:dyDescent="0.25"/>
    <row r="413" s="48" customFormat="1" x14ac:dyDescent="0.25"/>
    <row r="414" s="48" customFormat="1" x14ac:dyDescent="0.25"/>
    <row r="415" s="48" customFormat="1" x14ac:dyDescent="0.25"/>
    <row r="416" s="48" customFormat="1" x14ac:dyDescent="0.25"/>
    <row r="417" s="48" customFormat="1" x14ac:dyDescent="0.25"/>
    <row r="418" s="48" customFormat="1" x14ac:dyDescent="0.25"/>
    <row r="419" s="48" customFormat="1" x14ac:dyDescent="0.25"/>
    <row r="420" s="48" customFormat="1" x14ac:dyDescent="0.25"/>
    <row r="421" s="48" customFormat="1" x14ac:dyDescent="0.25"/>
    <row r="422" s="48" customFormat="1" x14ac:dyDescent="0.25"/>
    <row r="423" s="48" customFormat="1" x14ac:dyDescent="0.25"/>
    <row r="424" s="48" customFormat="1" x14ac:dyDescent="0.25"/>
    <row r="425" s="48" customFormat="1" x14ac:dyDescent="0.25"/>
    <row r="426" s="48" customFormat="1" x14ac:dyDescent="0.25"/>
    <row r="427" s="48" customFormat="1" x14ac:dyDescent="0.25"/>
    <row r="428" s="48" customFormat="1" x14ac:dyDescent="0.25"/>
    <row r="429" s="48" customFormat="1" x14ac:dyDescent="0.25"/>
    <row r="430" s="48" customFormat="1" x14ac:dyDescent="0.25"/>
    <row r="431" s="48" customFormat="1" x14ac:dyDescent="0.25"/>
    <row r="432" s="48" customFormat="1" x14ac:dyDescent="0.25"/>
    <row r="433" s="48" customFormat="1" x14ac:dyDescent="0.25"/>
    <row r="434" s="48" customFormat="1" x14ac:dyDescent="0.25"/>
    <row r="435" s="48" customFormat="1" x14ac:dyDescent="0.25"/>
    <row r="436" s="48" customFormat="1" x14ac:dyDescent="0.25"/>
    <row r="437" s="48" customFormat="1" x14ac:dyDescent="0.25"/>
    <row r="438" s="48" customFormat="1" x14ac:dyDescent="0.25"/>
    <row r="439" s="48" customFormat="1" x14ac:dyDescent="0.25"/>
    <row r="440" s="48" customFormat="1" x14ac:dyDescent="0.25"/>
    <row r="441" s="48" customFormat="1" x14ac:dyDescent="0.25"/>
    <row r="442" s="48" customFormat="1" x14ac:dyDescent="0.25"/>
    <row r="443" s="48" customFormat="1" x14ac:dyDescent="0.25"/>
    <row r="444" s="48" customFormat="1" x14ac:dyDescent="0.25"/>
    <row r="445" s="48" customFormat="1" x14ac:dyDescent="0.25"/>
    <row r="446" s="48" customFormat="1" x14ac:dyDescent="0.25"/>
    <row r="447" s="48" customFormat="1" x14ac:dyDescent="0.25"/>
    <row r="448" s="48" customFormat="1" x14ac:dyDescent="0.25"/>
    <row r="449" s="48" customFormat="1" x14ac:dyDescent="0.25"/>
    <row r="450" s="48" customFormat="1" x14ac:dyDescent="0.25"/>
    <row r="451" s="48" customFormat="1" x14ac:dyDescent="0.25"/>
    <row r="452" s="48" customFormat="1" x14ac:dyDescent="0.25"/>
    <row r="453" s="48" customFormat="1" x14ac:dyDescent="0.25"/>
    <row r="454" s="48" customFormat="1" x14ac:dyDescent="0.25"/>
    <row r="455" s="48" customFormat="1" x14ac:dyDescent="0.25"/>
    <row r="456" s="48" customFormat="1" x14ac:dyDescent="0.25"/>
    <row r="457" s="48" customFormat="1" x14ac:dyDescent="0.25"/>
    <row r="458" s="48" customFormat="1" x14ac:dyDescent="0.25"/>
    <row r="459" s="48" customFormat="1" x14ac:dyDescent="0.25"/>
    <row r="460" s="48" customFormat="1" x14ac:dyDescent="0.25"/>
    <row r="461" s="48" customFormat="1" x14ac:dyDescent="0.25"/>
    <row r="462" s="48" customFormat="1" x14ac:dyDescent="0.25"/>
    <row r="463" s="48" customFormat="1" x14ac:dyDescent="0.25"/>
    <row r="464" s="48" customFormat="1" x14ac:dyDescent="0.25"/>
    <row r="465" s="48" customFormat="1" x14ac:dyDescent="0.25"/>
    <row r="466" s="48" customFormat="1" x14ac:dyDescent="0.25"/>
    <row r="467" s="48" customFormat="1" x14ac:dyDescent="0.25"/>
    <row r="468" s="48" customFormat="1" x14ac:dyDescent="0.25"/>
    <row r="469" s="48" customFormat="1" x14ac:dyDescent="0.25"/>
    <row r="470" s="48" customFormat="1" x14ac:dyDescent="0.25"/>
    <row r="471" s="48" customFormat="1" x14ac:dyDescent="0.25"/>
    <row r="472" s="48" customFormat="1" x14ac:dyDescent="0.25"/>
  </sheetData>
  <mergeCells count="11">
    <mergeCell ref="A9:E9"/>
    <mergeCell ref="A50:E50"/>
    <mergeCell ref="A118:E118"/>
    <mergeCell ref="A1:E1"/>
    <mergeCell ref="A2:F2"/>
    <mergeCell ref="A4:A5"/>
    <mergeCell ref="B4:B5"/>
    <mergeCell ref="C4:E4"/>
    <mergeCell ref="F4:F5"/>
    <mergeCell ref="A97:F97"/>
    <mergeCell ref="A110:F110"/>
  </mergeCells>
  <pageMargins left="0.11811023622047245" right="0.11811023622047245" top="0.15748031496062992" bottom="0.35433070866141736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0"/>
  <sheetViews>
    <sheetView tabSelected="1" topLeftCell="A160" workbookViewId="0">
      <selection activeCell="A4" sqref="A4:A5"/>
    </sheetView>
  </sheetViews>
  <sheetFormatPr defaultRowHeight="15" x14ac:dyDescent="0.25"/>
  <cols>
    <col min="1" max="1" width="60.85546875" customWidth="1"/>
    <col min="2" max="2" width="18.28515625" customWidth="1"/>
    <col min="3" max="3" width="18.42578125" customWidth="1"/>
    <col min="4" max="4" width="18.140625" customWidth="1"/>
    <col min="5" max="5" width="18.7109375" customWidth="1"/>
    <col min="6" max="6" width="41" customWidth="1"/>
  </cols>
  <sheetData>
    <row r="1" spans="1:6" ht="18.75" x14ac:dyDescent="0.3">
      <c r="A1" s="100" t="s">
        <v>127</v>
      </c>
      <c r="B1" s="100"/>
      <c r="C1" s="100"/>
      <c r="D1" s="100"/>
      <c r="E1" s="100"/>
    </row>
    <row r="2" spans="1:6" ht="34.5" customHeight="1" x14ac:dyDescent="0.25">
      <c r="A2" s="106" t="s">
        <v>45</v>
      </c>
      <c r="B2" s="106"/>
      <c r="C2" s="106"/>
      <c r="D2" s="106"/>
      <c r="E2" s="106"/>
      <c r="F2" s="106"/>
    </row>
    <row r="3" spans="1:6" x14ac:dyDescent="0.25">
      <c r="A3" s="1"/>
      <c r="B3" s="1"/>
      <c r="C3" s="1"/>
      <c r="D3" s="1"/>
      <c r="E3" s="1" t="s">
        <v>1</v>
      </c>
    </row>
    <row r="4" spans="1:6" ht="15" customHeight="1" x14ac:dyDescent="0.25">
      <c r="A4" s="101" t="s">
        <v>2</v>
      </c>
      <c r="B4" s="101" t="s">
        <v>3</v>
      </c>
      <c r="C4" s="103" t="s">
        <v>4</v>
      </c>
      <c r="D4" s="104"/>
      <c r="E4" s="105"/>
      <c r="F4" s="98" t="s">
        <v>47</v>
      </c>
    </row>
    <row r="5" spans="1:6" ht="26.25" customHeight="1" x14ac:dyDescent="0.25">
      <c r="A5" s="102"/>
      <c r="B5" s="102"/>
      <c r="C5" s="2" t="s">
        <v>5</v>
      </c>
      <c r="D5" s="2" t="s">
        <v>6</v>
      </c>
      <c r="E5" s="2" t="s">
        <v>46</v>
      </c>
      <c r="F5" s="99"/>
    </row>
    <row r="6" spans="1:6" ht="33.75" customHeight="1" x14ac:dyDescent="0.25">
      <c r="A6" s="49" t="s">
        <v>7</v>
      </c>
      <c r="B6" s="4">
        <f>B7+B8+B9</f>
        <v>5999186519.5299997</v>
      </c>
      <c r="C6" s="4">
        <f>C7+C8+C9</f>
        <v>2375831842.1799998</v>
      </c>
      <c r="D6" s="4">
        <f>D7+D8+D9</f>
        <v>1732268223.1399999</v>
      </c>
      <c r="E6" s="4">
        <f>E7+E8+E9</f>
        <v>1891086454.2099998</v>
      </c>
      <c r="F6" s="47"/>
    </row>
    <row r="7" spans="1:6" x14ac:dyDescent="0.25">
      <c r="A7" s="3" t="s">
        <v>8</v>
      </c>
      <c r="B7" s="4">
        <f>C7+D7+E7</f>
        <v>155413520.45999998</v>
      </c>
      <c r="C7" s="4">
        <f t="shared" ref="C7:E8" si="0">C43+C148+C164+C173</f>
        <v>36102135.639999993</v>
      </c>
      <c r="D7" s="4">
        <f t="shared" si="0"/>
        <v>56328856.039999999</v>
      </c>
      <c r="E7" s="4">
        <f t="shared" si="0"/>
        <v>62982528.780000001</v>
      </c>
      <c r="F7" s="47"/>
    </row>
    <row r="8" spans="1:6" x14ac:dyDescent="0.25">
      <c r="A8" s="3" t="s">
        <v>9</v>
      </c>
      <c r="B8" s="4">
        <f>C8+D8+E8</f>
        <v>5716899097.0699997</v>
      </c>
      <c r="C8" s="4">
        <f t="shared" si="0"/>
        <v>2321816104.54</v>
      </c>
      <c r="D8" s="4">
        <f t="shared" si="0"/>
        <v>1566979067.0999999</v>
      </c>
      <c r="E8" s="4">
        <f t="shared" si="0"/>
        <v>1828103925.4299998</v>
      </c>
      <c r="F8" s="47"/>
    </row>
    <row r="9" spans="1:6" x14ac:dyDescent="0.25">
      <c r="A9" s="3" t="s">
        <v>10</v>
      </c>
      <c r="B9" s="4">
        <f>C9+D9+E9</f>
        <v>126873902</v>
      </c>
      <c r="C9" s="4">
        <f>C41+C150</f>
        <v>17913602</v>
      </c>
      <c r="D9" s="4">
        <f>D41+D150</f>
        <v>108960300</v>
      </c>
      <c r="E9" s="4">
        <f>E25+E150</f>
        <v>0</v>
      </c>
      <c r="F9" s="47"/>
    </row>
    <row r="10" spans="1:6" ht="36.75" customHeight="1" x14ac:dyDescent="0.25">
      <c r="A10" s="93" t="s">
        <v>11</v>
      </c>
      <c r="B10" s="94"/>
      <c r="C10" s="94"/>
      <c r="D10" s="94"/>
      <c r="E10" s="95"/>
      <c r="F10" s="47"/>
    </row>
    <row r="11" spans="1:6" ht="51.75" customHeight="1" x14ac:dyDescent="0.25">
      <c r="A11" s="2" t="s">
        <v>12</v>
      </c>
      <c r="B11" s="4">
        <f>B12+B15+B19</f>
        <v>2214344306.1900001</v>
      </c>
      <c r="C11" s="4">
        <f>C12+C15+C19</f>
        <v>1280096535.3499999</v>
      </c>
      <c r="D11" s="4">
        <f>D12+D15+D19</f>
        <v>66013691.439999998</v>
      </c>
      <c r="E11" s="4">
        <f>E12+E15+E19</f>
        <v>868234079.39999998</v>
      </c>
      <c r="F11" s="47"/>
    </row>
    <row r="12" spans="1:6" ht="39" customHeight="1" x14ac:dyDescent="0.25">
      <c r="A12" s="56" t="s">
        <v>48</v>
      </c>
      <c r="B12" s="5">
        <f>B13+B14</f>
        <v>880198060</v>
      </c>
      <c r="C12" s="5">
        <f>C13+C14</f>
        <v>0</v>
      </c>
      <c r="D12" s="5">
        <f>D13+D14</f>
        <v>11963980.6</v>
      </c>
      <c r="E12" s="6">
        <f>E13+E14</f>
        <v>868234079.39999998</v>
      </c>
      <c r="F12" s="47"/>
    </row>
    <row r="13" spans="1:6" x14ac:dyDescent="0.25">
      <c r="A13" s="7" t="s">
        <v>8</v>
      </c>
      <c r="B13" s="5">
        <f>C13+D13+E13</f>
        <v>47619903</v>
      </c>
      <c r="C13" s="5"/>
      <c r="D13" s="5">
        <v>3638199.03</v>
      </c>
      <c r="E13" s="5">
        <v>43981703.969999999</v>
      </c>
      <c r="F13" s="47"/>
    </row>
    <row r="14" spans="1:6" x14ac:dyDescent="0.25">
      <c r="A14" s="7" t="s">
        <v>9</v>
      </c>
      <c r="B14" s="5">
        <f>C14+D14+E14</f>
        <v>832578157</v>
      </c>
      <c r="C14" s="5"/>
      <c r="D14" s="5">
        <v>8325781.5700000003</v>
      </c>
      <c r="E14" s="5">
        <v>824252375.42999995</v>
      </c>
      <c r="F14" s="47"/>
    </row>
    <row r="15" spans="1:6" ht="25.5" x14ac:dyDescent="0.25">
      <c r="A15" s="10" t="s">
        <v>13</v>
      </c>
      <c r="B15" s="5">
        <f>B16+B17+B18</f>
        <v>101823013.86999999</v>
      </c>
      <c r="C15" s="5">
        <f>C16+C17+C18</f>
        <v>47773303.030000001</v>
      </c>
      <c r="D15" s="5">
        <f>D16+D17+D18</f>
        <v>54049710.839999996</v>
      </c>
      <c r="E15" s="5">
        <f>E16+E17+E18</f>
        <v>0</v>
      </c>
      <c r="F15" s="47"/>
    </row>
    <row r="16" spans="1:6" x14ac:dyDescent="0.25">
      <c r="A16" s="8" t="s">
        <v>8</v>
      </c>
      <c r="B16" s="5">
        <f t="shared" ref="B16:B21" si="1">C16+D16+E16</f>
        <v>2107230.14</v>
      </c>
      <c r="C16" s="5">
        <v>972733.03</v>
      </c>
      <c r="D16" s="5">
        <v>1134497.1100000001</v>
      </c>
      <c r="E16" s="9"/>
      <c r="F16" s="47"/>
    </row>
    <row r="17" spans="1:6" x14ac:dyDescent="0.25">
      <c r="A17" s="8" t="s">
        <v>9</v>
      </c>
      <c r="B17" s="5">
        <f t="shared" si="1"/>
        <v>99715783.729999989</v>
      </c>
      <c r="C17" s="5">
        <v>46800570</v>
      </c>
      <c r="D17" s="5">
        <v>52915213.729999997</v>
      </c>
      <c r="E17" s="5"/>
      <c r="F17" s="47"/>
    </row>
    <row r="18" spans="1:6" x14ac:dyDescent="0.25">
      <c r="A18" s="8" t="s">
        <v>10</v>
      </c>
      <c r="B18" s="5">
        <f t="shared" si="1"/>
        <v>0</v>
      </c>
      <c r="C18" s="5"/>
      <c r="D18" s="5"/>
      <c r="E18" s="5"/>
      <c r="F18" s="47"/>
    </row>
    <row r="19" spans="1:6" ht="30" x14ac:dyDescent="0.25">
      <c r="A19" s="11" t="s">
        <v>14</v>
      </c>
      <c r="B19" s="5">
        <f t="shared" si="1"/>
        <v>1232323232.3199999</v>
      </c>
      <c r="C19" s="5">
        <f>C20+C21</f>
        <v>1232323232.3199999</v>
      </c>
      <c r="D19" s="5">
        <f>D20+D21</f>
        <v>0</v>
      </c>
      <c r="E19" s="5">
        <f>E20+E21</f>
        <v>0</v>
      </c>
      <c r="F19" s="47"/>
    </row>
    <row r="20" spans="1:6" x14ac:dyDescent="0.25">
      <c r="A20" s="8" t="s">
        <v>8</v>
      </c>
      <c r="B20" s="5">
        <f t="shared" si="1"/>
        <v>12323232.32</v>
      </c>
      <c r="C20" s="5">
        <v>12323232.32</v>
      </c>
      <c r="D20" s="5"/>
      <c r="E20" s="5"/>
      <c r="F20" s="47"/>
    </row>
    <row r="21" spans="1:6" x14ac:dyDescent="0.25">
      <c r="A21" s="8" t="s">
        <v>9</v>
      </c>
      <c r="B21" s="5">
        <f t="shared" si="1"/>
        <v>1220000000</v>
      </c>
      <c r="C21" s="5">
        <v>1220000000</v>
      </c>
      <c r="D21" s="5"/>
      <c r="E21" s="5"/>
      <c r="F21" s="47"/>
    </row>
    <row r="22" spans="1:6" x14ac:dyDescent="0.25">
      <c r="A22" s="12" t="s">
        <v>15</v>
      </c>
      <c r="B22" s="13">
        <f>B23+B24+B25</f>
        <v>2214344306.1900001</v>
      </c>
      <c r="C22" s="13">
        <f>C23+C24+C25</f>
        <v>1280096535.3499999</v>
      </c>
      <c r="D22" s="13">
        <f>D23+D24+D25</f>
        <v>66013691.439999998</v>
      </c>
      <c r="E22" s="13">
        <f>E23+E24+E25</f>
        <v>868234079.39999998</v>
      </c>
      <c r="F22" s="47"/>
    </row>
    <row r="23" spans="1:6" x14ac:dyDescent="0.25">
      <c r="A23" s="12" t="s">
        <v>8</v>
      </c>
      <c r="B23" s="13">
        <f>C23+D23+E23</f>
        <v>62050365.459999993</v>
      </c>
      <c r="C23" s="13">
        <f t="shared" ref="C23:E24" si="2">C13+C16+C20</f>
        <v>13295965.35</v>
      </c>
      <c r="D23" s="13">
        <f t="shared" si="2"/>
        <v>4772696.1399999997</v>
      </c>
      <c r="E23" s="13">
        <f t="shared" si="2"/>
        <v>43981703.969999999</v>
      </c>
      <c r="F23" s="47"/>
    </row>
    <row r="24" spans="1:6" x14ac:dyDescent="0.25">
      <c r="A24" s="12" t="s">
        <v>9</v>
      </c>
      <c r="B24" s="13">
        <f>C24+D24+E24</f>
        <v>2152293940.73</v>
      </c>
      <c r="C24" s="13">
        <f t="shared" si="2"/>
        <v>1266800570</v>
      </c>
      <c r="D24" s="13">
        <f t="shared" si="2"/>
        <v>61240995.299999997</v>
      </c>
      <c r="E24" s="13">
        <f t="shared" si="2"/>
        <v>824252375.42999995</v>
      </c>
      <c r="F24" s="47"/>
    </row>
    <row r="25" spans="1:6" x14ac:dyDescent="0.25">
      <c r="A25" s="12" t="s">
        <v>10</v>
      </c>
      <c r="B25" s="13">
        <f>C25+D25+E25</f>
        <v>0</v>
      </c>
      <c r="C25" s="13">
        <f>C18</f>
        <v>0</v>
      </c>
      <c r="D25" s="13">
        <f>+D18</f>
        <v>0</v>
      </c>
      <c r="E25" s="13">
        <f>+E18</f>
        <v>0</v>
      </c>
      <c r="F25" s="47"/>
    </row>
    <row r="26" spans="1:6" ht="28.5" customHeight="1" x14ac:dyDescent="0.25">
      <c r="A26" s="14" t="s">
        <v>16</v>
      </c>
      <c r="B26" s="17">
        <f>C26+D26+E26</f>
        <v>4636509.5</v>
      </c>
      <c r="C26" s="17">
        <f>C30</f>
        <v>446519.66000000003</v>
      </c>
      <c r="D26" s="17">
        <f>D30</f>
        <v>4189989.84</v>
      </c>
      <c r="E26" s="17">
        <f>E30</f>
        <v>0</v>
      </c>
      <c r="F26" s="47"/>
    </row>
    <row r="27" spans="1:6" ht="26.25" hidden="1" customHeight="1" x14ac:dyDescent="0.25">
      <c r="A27" s="18" t="s">
        <v>19</v>
      </c>
      <c r="B27" s="17">
        <f>B28</f>
        <v>0</v>
      </c>
      <c r="C27" s="17">
        <f>C28</f>
        <v>0</v>
      </c>
      <c r="D27" s="17">
        <f>D28+D29</f>
        <v>0</v>
      </c>
      <c r="E27" s="17">
        <f>E28+E29</f>
        <v>0</v>
      </c>
      <c r="F27" s="47"/>
    </row>
    <row r="28" spans="1:6" ht="26.25" hidden="1" customHeight="1" x14ac:dyDescent="0.25">
      <c r="A28" s="19" t="s">
        <v>20</v>
      </c>
      <c r="B28" s="16">
        <f>B29</f>
        <v>0</v>
      </c>
      <c r="C28" s="16">
        <f>C29</f>
        <v>0</v>
      </c>
      <c r="D28" s="16"/>
      <c r="E28" s="16"/>
      <c r="F28" s="47"/>
    </row>
    <row r="29" spans="1:6" ht="26.25" hidden="1" customHeight="1" x14ac:dyDescent="0.25">
      <c r="A29" s="8" t="s">
        <v>21</v>
      </c>
      <c r="B29" s="16"/>
      <c r="C29" s="16"/>
      <c r="D29" s="16"/>
      <c r="E29" s="16"/>
      <c r="F29" s="47"/>
    </row>
    <row r="30" spans="1:6" ht="28.5" customHeight="1" x14ac:dyDescent="0.25">
      <c r="A30" s="20" t="s">
        <v>22</v>
      </c>
      <c r="B30" s="17">
        <f>B31+B34</f>
        <v>4636509.5</v>
      </c>
      <c r="C30" s="17">
        <f>C38</f>
        <v>446519.66000000003</v>
      </c>
      <c r="D30" s="17">
        <f>D31+D34</f>
        <v>4189989.84</v>
      </c>
      <c r="E30" s="17">
        <f>E31+E34</f>
        <v>0</v>
      </c>
      <c r="F30" s="47"/>
    </row>
    <row r="31" spans="1:6" ht="25.5" x14ac:dyDescent="0.25">
      <c r="A31" s="15" t="s">
        <v>23</v>
      </c>
      <c r="B31" s="16">
        <f>B32+B33+B37</f>
        <v>4636509.5</v>
      </c>
      <c r="C31" s="16">
        <f>C32+C33+C37</f>
        <v>446519.66000000003</v>
      </c>
      <c r="D31" s="16">
        <f>D32+D33+D37</f>
        <v>4189989.84</v>
      </c>
      <c r="E31" s="16"/>
      <c r="F31" s="47"/>
    </row>
    <row r="32" spans="1:6" x14ac:dyDescent="0.25">
      <c r="A32" s="8" t="s">
        <v>8</v>
      </c>
      <c r="B32" s="16">
        <f>C32+D32+E32</f>
        <v>2330188.29</v>
      </c>
      <c r="C32" s="16">
        <v>224665.76</v>
      </c>
      <c r="D32" s="16">
        <v>2105522.5299999998</v>
      </c>
      <c r="E32" s="16"/>
      <c r="F32" s="47"/>
    </row>
    <row r="33" spans="1:6" ht="15" customHeight="1" x14ac:dyDescent="0.25">
      <c r="A33" s="8" t="s">
        <v>9</v>
      </c>
      <c r="B33" s="16">
        <f>C33+D33+E33</f>
        <v>2306321.21</v>
      </c>
      <c r="C33" s="16">
        <v>221853.9</v>
      </c>
      <c r="D33" s="16">
        <v>2084467.31</v>
      </c>
      <c r="E33" s="16"/>
      <c r="F33" s="47"/>
    </row>
    <row r="34" spans="1:6" ht="25.5" hidden="1" x14ac:dyDescent="0.25">
      <c r="A34" s="21" t="s">
        <v>24</v>
      </c>
      <c r="B34" s="6"/>
      <c r="C34" s="6"/>
      <c r="D34" s="6"/>
      <c r="E34" s="6"/>
      <c r="F34" s="47"/>
    </row>
    <row r="35" spans="1:6" hidden="1" x14ac:dyDescent="0.25">
      <c r="A35" s="22" t="s">
        <v>8</v>
      </c>
      <c r="B35" s="6"/>
      <c r="C35" s="6"/>
      <c r="D35" s="6"/>
      <c r="E35" s="6"/>
      <c r="F35" s="47"/>
    </row>
    <row r="36" spans="1:6" ht="18.75" hidden="1" customHeight="1" x14ac:dyDescent="0.25">
      <c r="A36" s="22" t="s">
        <v>9</v>
      </c>
      <c r="B36" s="6"/>
      <c r="C36" s="6"/>
      <c r="D36" s="6"/>
      <c r="E36" s="6"/>
      <c r="F36" s="47"/>
    </row>
    <row r="37" spans="1:6" ht="18.75" customHeight="1" x14ac:dyDescent="0.25">
      <c r="A37" s="8" t="s">
        <v>10</v>
      </c>
      <c r="B37" s="6">
        <f>C37+D37+E37</f>
        <v>0</v>
      </c>
      <c r="C37" s="6"/>
      <c r="D37" s="6"/>
      <c r="E37" s="6"/>
      <c r="F37" s="47"/>
    </row>
    <row r="38" spans="1:6" ht="18.75" customHeight="1" x14ac:dyDescent="0.25">
      <c r="A38" s="12" t="s">
        <v>25</v>
      </c>
      <c r="B38" s="4">
        <f>B39+B40+B41</f>
        <v>4636509.5</v>
      </c>
      <c r="C38" s="4">
        <f>C39+C40+C41</f>
        <v>446519.66000000003</v>
      </c>
      <c r="D38" s="4">
        <f>D39+D40+D41</f>
        <v>4189989.84</v>
      </c>
      <c r="E38" s="4">
        <f>E39+E40</f>
        <v>0</v>
      </c>
      <c r="F38" s="47"/>
    </row>
    <row r="39" spans="1:6" ht="18.75" customHeight="1" x14ac:dyDescent="0.25">
      <c r="A39" s="12" t="s">
        <v>8</v>
      </c>
      <c r="B39" s="4">
        <f t="shared" ref="B39:B42" si="3">C39+D39+E39</f>
        <v>2330188.29</v>
      </c>
      <c r="C39" s="4">
        <f t="shared" ref="C39:E40" si="4">C32+C35</f>
        <v>224665.76</v>
      </c>
      <c r="D39" s="4">
        <f t="shared" si="4"/>
        <v>2105522.5299999998</v>
      </c>
      <c r="E39" s="4">
        <f t="shared" si="4"/>
        <v>0</v>
      </c>
      <c r="F39" s="47"/>
    </row>
    <row r="40" spans="1:6" ht="18.75" customHeight="1" x14ac:dyDescent="0.25">
      <c r="A40" s="12" t="s">
        <v>9</v>
      </c>
      <c r="B40" s="4">
        <f t="shared" si="3"/>
        <v>2306321.21</v>
      </c>
      <c r="C40" s="4">
        <f t="shared" si="4"/>
        <v>221853.9</v>
      </c>
      <c r="D40" s="4">
        <f t="shared" si="4"/>
        <v>2084467.31</v>
      </c>
      <c r="E40" s="4">
        <f t="shared" si="4"/>
        <v>0</v>
      </c>
      <c r="F40" s="47"/>
    </row>
    <row r="41" spans="1:6" ht="18.75" customHeight="1" x14ac:dyDescent="0.25">
      <c r="A41" s="12" t="s">
        <v>10</v>
      </c>
      <c r="B41" s="4">
        <f>C41+D41+E41</f>
        <v>0</v>
      </c>
      <c r="C41" s="4">
        <f>C37</f>
        <v>0</v>
      </c>
      <c r="D41" s="4">
        <f>D37</f>
        <v>0</v>
      </c>
      <c r="E41" s="4"/>
      <c r="F41" s="47"/>
    </row>
    <row r="42" spans="1:6" x14ac:dyDescent="0.25">
      <c r="A42" s="86" t="s">
        <v>26</v>
      </c>
      <c r="B42" s="87">
        <f t="shared" si="3"/>
        <v>2218980815.6900001</v>
      </c>
      <c r="C42" s="87">
        <f>C43+C44+C45</f>
        <v>1280543055.01</v>
      </c>
      <c r="D42" s="87">
        <f>D43+D44+D45</f>
        <v>70203681.280000001</v>
      </c>
      <c r="E42" s="87">
        <f>E43+E44+E45</f>
        <v>868234079.39999998</v>
      </c>
      <c r="F42" s="47"/>
    </row>
    <row r="43" spans="1:6" x14ac:dyDescent="0.25">
      <c r="A43" s="12" t="s">
        <v>8</v>
      </c>
      <c r="B43" s="13">
        <f>C43+D43+E43</f>
        <v>64380553.75</v>
      </c>
      <c r="C43" s="13">
        <f t="shared" ref="C43:E44" si="5">C23+C39</f>
        <v>13520631.109999999</v>
      </c>
      <c r="D43" s="13">
        <f t="shared" si="5"/>
        <v>6878218.6699999999</v>
      </c>
      <c r="E43" s="13">
        <f t="shared" si="5"/>
        <v>43981703.969999999</v>
      </c>
      <c r="F43" s="47"/>
    </row>
    <row r="44" spans="1:6" ht="18" customHeight="1" x14ac:dyDescent="0.25">
      <c r="A44" s="12" t="s">
        <v>9</v>
      </c>
      <c r="B44" s="13">
        <f>C44+D44+E44</f>
        <v>2154600261.9400001</v>
      </c>
      <c r="C44" s="13">
        <f t="shared" si="5"/>
        <v>1267022423.9000001</v>
      </c>
      <c r="D44" s="13">
        <f t="shared" si="5"/>
        <v>63325462.609999999</v>
      </c>
      <c r="E44" s="13">
        <f t="shared" si="5"/>
        <v>824252375.42999995</v>
      </c>
      <c r="F44" s="47"/>
    </row>
    <row r="45" spans="1:6" ht="18" customHeight="1" x14ac:dyDescent="0.25">
      <c r="A45" s="12" t="s">
        <v>10</v>
      </c>
      <c r="B45" s="13">
        <f>C45+D45+E45</f>
        <v>0</v>
      </c>
      <c r="C45" s="13">
        <f>C37</f>
        <v>0</v>
      </c>
      <c r="D45" s="13">
        <f>D37</f>
        <v>0</v>
      </c>
      <c r="E45" s="13">
        <f>E37</f>
        <v>0</v>
      </c>
      <c r="F45" s="47"/>
    </row>
    <row r="46" spans="1:6" ht="19.5" customHeight="1" x14ac:dyDescent="0.25">
      <c r="A46" s="93" t="s">
        <v>27</v>
      </c>
      <c r="B46" s="94"/>
      <c r="C46" s="94"/>
      <c r="D46" s="94"/>
      <c r="E46" s="95"/>
      <c r="F46" s="47"/>
    </row>
    <row r="47" spans="1:6" ht="28.5" x14ac:dyDescent="0.25">
      <c r="A47" s="2" t="s">
        <v>16</v>
      </c>
      <c r="B47" s="23">
        <f>C47+D47+E47</f>
        <v>77847431.170000002</v>
      </c>
      <c r="C47" s="23">
        <f>C48+C90</f>
        <v>21278397.82</v>
      </c>
      <c r="D47" s="23">
        <f>D48+D90</f>
        <v>33161608.030000001</v>
      </c>
      <c r="E47" s="23">
        <f>E48+E90</f>
        <v>23407425.32</v>
      </c>
      <c r="F47" s="47"/>
    </row>
    <row r="48" spans="1:6" x14ac:dyDescent="0.25">
      <c r="A48" s="24" t="s">
        <v>17</v>
      </c>
      <c r="B48" s="23">
        <f>C48+D48+E48</f>
        <v>77544951.170000002</v>
      </c>
      <c r="C48" s="23">
        <f>C49+C55</f>
        <v>20975917.82</v>
      </c>
      <c r="D48" s="33">
        <f>D55+D57+D59+D61+D63+D65+D67+D69+D71+D73</f>
        <v>33161608.030000001</v>
      </c>
      <c r="E48" s="23">
        <f>E52+E75+E77+E79+E81+E83+E85</f>
        <v>23407425.32</v>
      </c>
      <c r="F48" s="47"/>
    </row>
    <row r="49" spans="1:6" ht="26.25" customHeight="1" x14ac:dyDescent="0.25">
      <c r="A49" s="25" t="s">
        <v>28</v>
      </c>
      <c r="B49" s="16">
        <f>B50+B51</f>
        <v>16131770.529999999</v>
      </c>
      <c r="C49" s="16">
        <f>C50+C51</f>
        <v>16131770.529999999</v>
      </c>
      <c r="D49" s="16"/>
      <c r="E49" s="16">
        <f>E50</f>
        <v>0</v>
      </c>
      <c r="F49" s="47"/>
    </row>
    <row r="50" spans="1:6" x14ac:dyDescent="0.25">
      <c r="A50" s="26" t="s">
        <v>8</v>
      </c>
      <c r="B50" s="16">
        <f>C50+D50+E50</f>
        <v>806588.53</v>
      </c>
      <c r="C50" s="16">
        <v>806588.53</v>
      </c>
      <c r="D50" s="16">
        <v>0</v>
      </c>
      <c r="E50" s="16">
        <v>0</v>
      </c>
      <c r="F50" s="47"/>
    </row>
    <row r="51" spans="1:6" x14ac:dyDescent="0.25">
      <c r="A51" s="27" t="s">
        <v>9</v>
      </c>
      <c r="B51" s="16">
        <f>C51+D51+E51</f>
        <v>15325182</v>
      </c>
      <c r="C51" s="16">
        <v>15325182</v>
      </c>
      <c r="D51" s="16">
        <v>0</v>
      </c>
      <c r="E51" s="16">
        <v>0</v>
      </c>
      <c r="F51" s="47"/>
    </row>
    <row r="52" spans="1:6" ht="18" customHeight="1" x14ac:dyDescent="0.25">
      <c r="A52" s="28" t="s">
        <v>29</v>
      </c>
      <c r="B52" s="6">
        <f>B53+B54</f>
        <v>15159000</v>
      </c>
      <c r="C52" s="6">
        <f t="shared" ref="C52:E52" si="6">C53+C54</f>
        <v>0</v>
      </c>
      <c r="D52" s="6">
        <f t="shared" si="6"/>
        <v>0</v>
      </c>
      <c r="E52" s="6">
        <f t="shared" si="6"/>
        <v>15159000</v>
      </c>
      <c r="F52" s="47"/>
    </row>
    <row r="53" spans="1:6" x14ac:dyDescent="0.25">
      <c r="A53" s="26" t="s">
        <v>8</v>
      </c>
      <c r="B53" s="6">
        <f t="shared" ref="B53:B102" si="7">C53+D53+E53</f>
        <v>757950</v>
      </c>
      <c r="C53" s="6"/>
      <c r="D53" s="6">
        <v>0</v>
      </c>
      <c r="E53" s="6">
        <v>757950</v>
      </c>
      <c r="F53" s="47"/>
    </row>
    <row r="54" spans="1:6" x14ac:dyDescent="0.25">
      <c r="A54" s="27" t="s">
        <v>9</v>
      </c>
      <c r="B54" s="6">
        <f>C54+D54+E54</f>
        <v>14401050</v>
      </c>
      <c r="C54" s="6"/>
      <c r="D54" s="6">
        <v>0</v>
      </c>
      <c r="E54" s="6">
        <v>14401050</v>
      </c>
      <c r="F54" s="47"/>
    </row>
    <row r="55" spans="1:6" ht="26.25" x14ac:dyDescent="0.25">
      <c r="A55" s="63" t="s">
        <v>126</v>
      </c>
      <c r="B55" s="6">
        <f>B56</f>
        <v>20415817</v>
      </c>
      <c r="C55" s="6">
        <f>C56</f>
        <v>4844147.29</v>
      </c>
      <c r="D55" s="6">
        <f>D56</f>
        <v>15571669.710000001</v>
      </c>
      <c r="E55" s="6"/>
      <c r="F55" s="47"/>
    </row>
    <row r="56" spans="1:6" x14ac:dyDescent="0.25">
      <c r="A56" s="26" t="s">
        <v>21</v>
      </c>
      <c r="B56" s="6">
        <f>C56+D56</f>
        <v>20415817</v>
      </c>
      <c r="C56" s="6">
        <v>4844147.29</v>
      </c>
      <c r="D56" s="6">
        <v>15571669.710000001</v>
      </c>
      <c r="E56" s="6"/>
      <c r="F56" s="47"/>
    </row>
    <row r="57" spans="1:6" ht="26.25" x14ac:dyDescent="0.25">
      <c r="A57" s="63" t="s">
        <v>105</v>
      </c>
      <c r="B57" s="6">
        <f>B58</f>
        <v>1100000</v>
      </c>
      <c r="C57" s="6"/>
      <c r="D57" s="6">
        <f>D58</f>
        <v>1100000</v>
      </c>
      <c r="E57" s="6"/>
      <c r="F57" s="47"/>
    </row>
    <row r="58" spans="1:6" x14ac:dyDescent="0.25">
      <c r="A58" s="63" t="s">
        <v>21</v>
      </c>
      <c r="B58" s="6">
        <f t="shared" si="7"/>
        <v>1100000</v>
      </c>
      <c r="C58" s="6"/>
      <c r="D58" s="6">
        <v>1100000</v>
      </c>
      <c r="E58" s="6"/>
      <c r="F58" s="47"/>
    </row>
    <row r="59" spans="1:6" ht="18.75" customHeight="1" x14ac:dyDescent="0.25">
      <c r="A59" s="63" t="s">
        <v>125</v>
      </c>
      <c r="B59" s="6">
        <f>B60</f>
        <v>3500000</v>
      </c>
      <c r="C59" s="6"/>
      <c r="D59" s="6">
        <f>D60</f>
        <v>3500000</v>
      </c>
      <c r="E59" s="6"/>
      <c r="F59" s="47"/>
    </row>
    <row r="60" spans="1:6" x14ac:dyDescent="0.25">
      <c r="A60" s="63" t="s">
        <v>8</v>
      </c>
      <c r="B60" s="6">
        <f t="shared" si="7"/>
        <v>3500000</v>
      </c>
      <c r="C60" s="6"/>
      <c r="D60" s="6">
        <v>3500000</v>
      </c>
      <c r="E60" s="6"/>
      <c r="F60" s="47"/>
    </row>
    <row r="61" spans="1:6" ht="26.25" x14ac:dyDescent="0.25">
      <c r="A61" s="63" t="s">
        <v>124</v>
      </c>
      <c r="B61" s="6">
        <f>B62</f>
        <v>2000000</v>
      </c>
      <c r="C61" s="6"/>
      <c r="D61" s="6">
        <f>D62</f>
        <v>2000000</v>
      </c>
      <c r="E61" s="6"/>
      <c r="F61" s="47"/>
    </row>
    <row r="62" spans="1:6" x14ac:dyDescent="0.25">
      <c r="A62" s="63" t="s">
        <v>21</v>
      </c>
      <c r="B62" s="6">
        <f t="shared" si="7"/>
        <v>2000000</v>
      </c>
      <c r="C62" s="6"/>
      <c r="D62" s="6">
        <v>2000000</v>
      </c>
      <c r="E62" s="6"/>
      <c r="F62" s="47"/>
    </row>
    <row r="63" spans="1:6" ht="26.25" x14ac:dyDescent="0.25">
      <c r="A63" s="63" t="s">
        <v>108</v>
      </c>
      <c r="B63" s="6">
        <f>B64</f>
        <v>2000000</v>
      </c>
      <c r="C63" s="6"/>
      <c r="D63" s="6">
        <f>D64</f>
        <v>2000000</v>
      </c>
      <c r="E63" s="6"/>
      <c r="F63" s="47"/>
    </row>
    <row r="64" spans="1:6" x14ac:dyDescent="0.25">
      <c r="A64" s="63" t="s">
        <v>8</v>
      </c>
      <c r="B64" s="6">
        <f t="shared" si="7"/>
        <v>2000000</v>
      </c>
      <c r="C64" s="6"/>
      <c r="D64" s="6">
        <v>2000000</v>
      </c>
      <c r="E64" s="6"/>
      <c r="F64" s="47"/>
    </row>
    <row r="65" spans="1:6" ht="26.25" x14ac:dyDescent="0.25">
      <c r="A65" s="63" t="s">
        <v>109</v>
      </c>
      <c r="B65" s="6">
        <f>B66</f>
        <v>2000000</v>
      </c>
      <c r="C65" s="6"/>
      <c r="D65" s="6">
        <f>D66</f>
        <v>2000000</v>
      </c>
      <c r="E65" s="6"/>
      <c r="F65" s="47"/>
    </row>
    <row r="66" spans="1:6" x14ac:dyDescent="0.25">
      <c r="A66" s="63" t="s">
        <v>8</v>
      </c>
      <c r="B66" s="6">
        <f t="shared" si="7"/>
        <v>2000000</v>
      </c>
      <c r="C66" s="6"/>
      <c r="D66" s="6">
        <v>2000000</v>
      </c>
      <c r="E66" s="6"/>
      <c r="F66" s="47"/>
    </row>
    <row r="67" spans="1:6" x14ac:dyDescent="0.25">
      <c r="A67" s="63" t="s">
        <v>111</v>
      </c>
      <c r="B67" s="6">
        <f>B68</f>
        <v>1000000</v>
      </c>
      <c r="C67" s="6"/>
      <c r="D67" s="6">
        <f>D68</f>
        <v>1000000</v>
      </c>
      <c r="E67" s="6"/>
      <c r="F67" s="47"/>
    </row>
    <row r="68" spans="1:6" x14ac:dyDescent="0.25">
      <c r="A68" s="63" t="s">
        <v>8</v>
      </c>
      <c r="B68" s="6">
        <f t="shared" si="7"/>
        <v>1000000</v>
      </c>
      <c r="C68" s="6"/>
      <c r="D68" s="6">
        <v>1000000</v>
      </c>
      <c r="E68" s="6"/>
      <c r="F68" s="47"/>
    </row>
    <row r="69" spans="1:6" x14ac:dyDescent="0.25">
      <c r="A69" s="63" t="s">
        <v>112</v>
      </c>
      <c r="B69" s="6">
        <f>B70</f>
        <v>2000000</v>
      </c>
      <c r="C69" s="6"/>
      <c r="D69" s="6">
        <f>D70</f>
        <v>2000000</v>
      </c>
      <c r="E69" s="6"/>
      <c r="F69" s="47"/>
    </row>
    <row r="70" spans="1:6" x14ac:dyDescent="0.25">
      <c r="A70" s="63" t="s">
        <v>8</v>
      </c>
      <c r="B70" s="6">
        <f t="shared" si="7"/>
        <v>2000000</v>
      </c>
      <c r="C70" s="6"/>
      <c r="D70" s="6">
        <v>2000000</v>
      </c>
      <c r="E70" s="6"/>
      <c r="F70" s="47"/>
    </row>
    <row r="71" spans="1:6" ht="26.25" x14ac:dyDescent="0.25">
      <c r="A71" s="63" t="s">
        <v>113</v>
      </c>
      <c r="B71" s="6">
        <f>B72</f>
        <v>1389938.32</v>
      </c>
      <c r="C71" s="6"/>
      <c r="D71" s="6">
        <f>D72</f>
        <v>1389938.32</v>
      </c>
      <c r="E71" s="6"/>
      <c r="F71" s="47"/>
    </row>
    <row r="72" spans="1:6" x14ac:dyDescent="0.25">
      <c r="A72" s="63" t="s">
        <v>8</v>
      </c>
      <c r="B72" s="6">
        <f t="shared" si="7"/>
        <v>1389938.32</v>
      </c>
      <c r="C72" s="6"/>
      <c r="D72" s="6">
        <v>1389938.32</v>
      </c>
      <c r="E72" s="6"/>
      <c r="F72" s="47"/>
    </row>
    <row r="73" spans="1:6" ht="26.25" x14ac:dyDescent="0.25">
      <c r="A73" s="63" t="s">
        <v>114</v>
      </c>
      <c r="B73" s="6">
        <f>B74</f>
        <v>2600000</v>
      </c>
      <c r="C73" s="6"/>
      <c r="D73" s="6">
        <f>D74</f>
        <v>2600000</v>
      </c>
      <c r="E73" s="6"/>
      <c r="F73" s="47"/>
    </row>
    <row r="74" spans="1:6" x14ac:dyDescent="0.25">
      <c r="A74" s="63" t="s">
        <v>8</v>
      </c>
      <c r="B74" s="6">
        <f t="shared" si="7"/>
        <v>2600000</v>
      </c>
      <c r="C74" s="6"/>
      <c r="D74" s="6">
        <v>2600000</v>
      </c>
      <c r="E74" s="6"/>
      <c r="F74" s="47"/>
    </row>
    <row r="75" spans="1:6" x14ac:dyDescent="0.25">
      <c r="A75" s="63" t="s">
        <v>115</v>
      </c>
      <c r="B75" s="6">
        <f>B76</f>
        <v>1600000</v>
      </c>
      <c r="C75" s="6"/>
      <c r="D75" s="6"/>
      <c r="E75" s="6">
        <f>E76</f>
        <v>1600000</v>
      </c>
      <c r="F75" s="47"/>
    </row>
    <row r="76" spans="1:6" x14ac:dyDescent="0.25">
      <c r="A76" s="63" t="s">
        <v>8</v>
      </c>
      <c r="B76" s="6">
        <f t="shared" si="7"/>
        <v>1600000</v>
      </c>
      <c r="C76" s="6"/>
      <c r="D76" s="6"/>
      <c r="E76" s="6">
        <v>1600000</v>
      </c>
      <c r="F76" s="47"/>
    </row>
    <row r="77" spans="1:6" x14ac:dyDescent="0.25">
      <c r="A77" s="63" t="s">
        <v>116</v>
      </c>
      <c r="B77" s="6">
        <f>B78</f>
        <v>1500000</v>
      </c>
      <c r="C77" s="6"/>
      <c r="D77" s="6"/>
      <c r="E77" s="6">
        <f>E78</f>
        <v>1500000</v>
      </c>
      <c r="F77" s="47"/>
    </row>
    <row r="78" spans="1:6" x14ac:dyDescent="0.25">
      <c r="A78" s="63" t="s">
        <v>8</v>
      </c>
      <c r="B78" s="6">
        <f t="shared" si="7"/>
        <v>1500000</v>
      </c>
      <c r="C78" s="6"/>
      <c r="D78" s="6"/>
      <c r="E78" s="6">
        <v>1500000</v>
      </c>
      <c r="F78" s="47"/>
    </row>
    <row r="79" spans="1:6" ht="18" customHeight="1" x14ac:dyDescent="0.25">
      <c r="A79" s="63" t="s">
        <v>117</v>
      </c>
      <c r="B79" s="6">
        <f>B80</f>
        <v>2000000</v>
      </c>
      <c r="C79" s="6"/>
      <c r="D79" s="6"/>
      <c r="E79" s="6">
        <f>E80</f>
        <v>2000000</v>
      </c>
      <c r="F79" s="47"/>
    </row>
    <row r="80" spans="1:6" x14ac:dyDescent="0.25">
      <c r="A80" s="63" t="s">
        <v>8</v>
      </c>
      <c r="B80" s="6">
        <f t="shared" si="7"/>
        <v>2000000</v>
      </c>
      <c r="C80" s="6"/>
      <c r="D80" s="6"/>
      <c r="E80" s="6">
        <v>2000000</v>
      </c>
      <c r="F80" s="47"/>
    </row>
    <row r="81" spans="1:6" ht="39" x14ac:dyDescent="0.25">
      <c r="A81" s="63" t="s">
        <v>118</v>
      </c>
      <c r="B81" s="6">
        <f>B82</f>
        <v>1148425.32</v>
      </c>
      <c r="C81" s="6"/>
      <c r="D81" s="6"/>
      <c r="E81" s="6">
        <f>E82</f>
        <v>1148425.32</v>
      </c>
      <c r="F81" s="47"/>
    </row>
    <row r="82" spans="1:6" x14ac:dyDescent="0.25">
      <c r="A82" s="63" t="s">
        <v>8</v>
      </c>
      <c r="B82" s="6">
        <f t="shared" si="7"/>
        <v>1148425.32</v>
      </c>
      <c r="C82" s="6"/>
      <c r="D82" s="6"/>
      <c r="E82" s="6">
        <v>1148425.32</v>
      </c>
      <c r="F82" s="47"/>
    </row>
    <row r="83" spans="1:6" x14ac:dyDescent="0.25">
      <c r="A83" s="63" t="s">
        <v>119</v>
      </c>
      <c r="B83" s="6">
        <f>B84</f>
        <v>1000000</v>
      </c>
      <c r="C83" s="6"/>
      <c r="D83" s="6"/>
      <c r="E83" s="6">
        <f>E84</f>
        <v>1000000</v>
      </c>
      <c r="F83" s="47"/>
    </row>
    <row r="84" spans="1:6" x14ac:dyDescent="0.25">
      <c r="A84" s="63" t="s">
        <v>8</v>
      </c>
      <c r="B84" s="6">
        <f t="shared" si="7"/>
        <v>1000000</v>
      </c>
      <c r="C84" s="6"/>
      <c r="D84" s="6"/>
      <c r="E84" s="6">
        <v>1000000</v>
      </c>
      <c r="F84" s="47"/>
    </row>
    <row r="85" spans="1:6" ht="26.25" x14ac:dyDescent="0.25">
      <c r="A85" s="63" t="s">
        <v>120</v>
      </c>
      <c r="B85" s="6">
        <f>B86</f>
        <v>1000000</v>
      </c>
      <c r="C85" s="6"/>
      <c r="D85" s="6"/>
      <c r="E85" s="6">
        <f>E86</f>
        <v>1000000</v>
      </c>
      <c r="F85" s="47"/>
    </row>
    <row r="86" spans="1:6" x14ac:dyDescent="0.25">
      <c r="A86" s="63" t="s">
        <v>8</v>
      </c>
      <c r="B86" s="6">
        <f t="shared" si="7"/>
        <v>1000000</v>
      </c>
      <c r="C86" s="6"/>
      <c r="D86" s="6"/>
      <c r="E86" s="6">
        <v>1000000</v>
      </c>
      <c r="F86" s="47"/>
    </row>
    <row r="87" spans="1:6" x14ac:dyDescent="0.25">
      <c r="A87" s="32" t="s">
        <v>18</v>
      </c>
      <c r="B87" s="33">
        <f>C87+D87+E87</f>
        <v>77544951.170000002</v>
      </c>
      <c r="C87" s="33">
        <f>C88+C89</f>
        <v>20975917.82</v>
      </c>
      <c r="D87" s="33">
        <f>D88+D89</f>
        <v>33161608.030000001</v>
      </c>
      <c r="E87" s="33">
        <f>E88+E89</f>
        <v>23407425.32</v>
      </c>
      <c r="F87" s="47"/>
    </row>
    <row r="88" spans="1:6" x14ac:dyDescent="0.25">
      <c r="A88" s="32" t="s">
        <v>8</v>
      </c>
      <c r="B88" s="33">
        <f t="shared" si="7"/>
        <v>47818719.170000002</v>
      </c>
      <c r="C88" s="33">
        <f>C50+C53+C56</f>
        <v>5650735.8200000003</v>
      </c>
      <c r="D88" s="33">
        <f>D56+D58+D60+D62+D64+D66+D68+D70+D72+D74</f>
        <v>33161608.030000001</v>
      </c>
      <c r="E88" s="33">
        <f>E76+E78+E80+E82+E84+E86+E53</f>
        <v>9006375.3200000003</v>
      </c>
      <c r="F88" s="47"/>
    </row>
    <row r="89" spans="1:6" x14ac:dyDescent="0.25">
      <c r="A89" s="32" t="s">
        <v>9</v>
      </c>
      <c r="B89" s="33">
        <f t="shared" si="7"/>
        <v>29726232</v>
      </c>
      <c r="C89" s="33">
        <f>C51+C54</f>
        <v>15325182</v>
      </c>
      <c r="D89" s="33"/>
      <c r="E89" s="33">
        <f>E54</f>
        <v>14401050</v>
      </c>
      <c r="F89" s="47"/>
    </row>
    <row r="90" spans="1:6" ht="27.75" customHeight="1" x14ac:dyDescent="0.25">
      <c r="A90" s="2" t="s">
        <v>22</v>
      </c>
      <c r="B90" s="33">
        <f>C90+D90+E90</f>
        <v>302480</v>
      </c>
      <c r="C90" s="33">
        <f>C91+C95+C99</f>
        <v>302480</v>
      </c>
      <c r="D90" s="33">
        <f>D91+D95+D99</f>
        <v>0</v>
      </c>
      <c r="E90" s="33">
        <f>E91+E95+E99</f>
        <v>0</v>
      </c>
      <c r="F90" s="47"/>
    </row>
    <row r="91" spans="1:6" ht="40.5" customHeight="1" x14ac:dyDescent="0.25">
      <c r="A91" s="31" t="s">
        <v>30</v>
      </c>
      <c r="B91" s="16">
        <f>B92+B93+B94</f>
        <v>103480</v>
      </c>
      <c r="C91" s="16">
        <f>C92+C93+C94</f>
        <v>103480</v>
      </c>
      <c r="D91" s="16">
        <f>D92+D93</f>
        <v>0</v>
      </c>
      <c r="E91" s="16">
        <f>E92+E93</f>
        <v>0</v>
      </c>
      <c r="F91" s="47"/>
    </row>
    <row r="92" spans="1:6" x14ac:dyDescent="0.25">
      <c r="A92" s="30" t="s">
        <v>8</v>
      </c>
      <c r="B92" s="16">
        <f t="shared" si="7"/>
        <v>52000</v>
      </c>
      <c r="C92" s="16">
        <v>52000</v>
      </c>
      <c r="D92" s="16"/>
      <c r="E92" s="16">
        <v>0</v>
      </c>
      <c r="F92" s="54"/>
    </row>
    <row r="93" spans="1:6" x14ac:dyDescent="0.25">
      <c r="A93" s="30" t="s">
        <v>9</v>
      </c>
      <c r="B93" s="16">
        <f t="shared" si="7"/>
        <v>51480</v>
      </c>
      <c r="C93" s="16">
        <v>51480</v>
      </c>
      <c r="D93" s="16"/>
      <c r="E93" s="16">
        <v>0</v>
      </c>
      <c r="F93" s="54"/>
    </row>
    <row r="94" spans="1:6" x14ac:dyDescent="0.25">
      <c r="A94" s="57" t="s">
        <v>10</v>
      </c>
      <c r="B94" s="16">
        <f t="shared" si="7"/>
        <v>0</v>
      </c>
      <c r="C94" s="16"/>
      <c r="D94" s="16"/>
      <c r="E94" s="16"/>
      <c r="F94" s="54"/>
    </row>
    <row r="95" spans="1:6" ht="27.75" customHeight="1" x14ac:dyDescent="0.25">
      <c r="A95" s="34" t="s">
        <v>31</v>
      </c>
      <c r="B95" s="16">
        <f>B96+B97+B98</f>
        <v>87560</v>
      </c>
      <c r="C95" s="16">
        <f>C96+C97+C98</f>
        <v>87560</v>
      </c>
      <c r="D95" s="16">
        <f>D96+D97</f>
        <v>0</v>
      </c>
      <c r="E95" s="16">
        <f>E96+E97</f>
        <v>0</v>
      </c>
      <c r="F95" s="47"/>
    </row>
    <row r="96" spans="1:6" x14ac:dyDescent="0.25">
      <c r="A96" s="30" t="s">
        <v>8</v>
      </c>
      <c r="B96" s="16">
        <f t="shared" si="7"/>
        <v>44000</v>
      </c>
      <c r="C96" s="16">
        <v>44000</v>
      </c>
      <c r="D96" s="16"/>
      <c r="E96" s="16">
        <v>0</v>
      </c>
      <c r="F96" s="47"/>
    </row>
    <row r="97" spans="1:6" x14ac:dyDescent="0.25">
      <c r="A97" s="30" t="s">
        <v>9</v>
      </c>
      <c r="B97" s="16">
        <f t="shared" si="7"/>
        <v>43560</v>
      </c>
      <c r="C97" s="16">
        <v>43560</v>
      </c>
      <c r="D97" s="16"/>
      <c r="E97" s="16">
        <v>0</v>
      </c>
      <c r="F97" s="47"/>
    </row>
    <row r="98" spans="1:6" x14ac:dyDescent="0.25">
      <c r="A98" s="57" t="s">
        <v>10</v>
      </c>
      <c r="B98" s="16">
        <f t="shared" si="7"/>
        <v>0</v>
      </c>
      <c r="C98" s="16"/>
      <c r="D98" s="16"/>
      <c r="E98" s="16"/>
      <c r="F98" s="47"/>
    </row>
    <row r="99" spans="1:6" ht="25.5" x14ac:dyDescent="0.25">
      <c r="A99" s="35" t="s">
        <v>32</v>
      </c>
      <c r="B99" s="16">
        <f t="shared" si="7"/>
        <v>111440</v>
      </c>
      <c r="C99" s="16">
        <f>C100+C101+C102</f>
        <v>111440</v>
      </c>
      <c r="D99" s="16">
        <f>D100+D101</f>
        <v>0</v>
      </c>
      <c r="E99" s="16">
        <f>E100+E101</f>
        <v>0</v>
      </c>
      <c r="F99" s="47"/>
    </row>
    <row r="100" spans="1:6" x14ac:dyDescent="0.25">
      <c r="A100" s="30" t="s">
        <v>8</v>
      </c>
      <c r="B100" s="16">
        <f t="shared" si="7"/>
        <v>56000</v>
      </c>
      <c r="C100" s="16">
        <v>56000</v>
      </c>
      <c r="D100" s="36"/>
      <c r="E100" s="16">
        <v>0</v>
      </c>
      <c r="F100" s="47"/>
    </row>
    <row r="101" spans="1:6" x14ac:dyDescent="0.25">
      <c r="A101" s="30" t="s">
        <v>9</v>
      </c>
      <c r="B101" s="16">
        <f t="shared" si="7"/>
        <v>55440</v>
      </c>
      <c r="C101" s="16">
        <v>55440</v>
      </c>
      <c r="D101" s="36"/>
      <c r="E101" s="85">
        <v>0</v>
      </c>
      <c r="F101" s="47"/>
    </row>
    <row r="102" spans="1:6" x14ac:dyDescent="0.25">
      <c r="A102" s="57" t="s">
        <v>10</v>
      </c>
      <c r="B102" s="16">
        <f t="shared" si="7"/>
        <v>0</v>
      </c>
      <c r="C102" s="16"/>
      <c r="D102" s="36"/>
      <c r="E102" s="37"/>
      <c r="F102" s="47"/>
    </row>
    <row r="103" spans="1:6" x14ac:dyDescent="0.25">
      <c r="A103" s="38" t="s">
        <v>25</v>
      </c>
      <c r="B103" s="13">
        <f>B104+B105+B106</f>
        <v>302480</v>
      </c>
      <c r="C103" s="13">
        <f>C104+C105+C106</f>
        <v>302480</v>
      </c>
      <c r="D103" s="13">
        <f>D104+D105</f>
        <v>0</v>
      </c>
      <c r="E103" s="13">
        <f>E104+E105</f>
        <v>0</v>
      </c>
      <c r="F103" s="47"/>
    </row>
    <row r="104" spans="1:6" x14ac:dyDescent="0.25">
      <c r="A104" s="38" t="s">
        <v>8</v>
      </c>
      <c r="B104" s="13">
        <f>C104+D104+E104</f>
        <v>152000</v>
      </c>
      <c r="C104" s="13">
        <f>C92+C96+C100</f>
        <v>152000</v>
      </c>
      <c r="D104" s="13"/>
      <c r="E104" s="13"/>
      <c r="F104" s="47"/>
    </row>
    <row r="105" spans="1:6" x14ac:dyDescent="0.25">
      <c r="A105" s="38" t="s">
        <v>9</v>
      </c>
      <c r="B105" s="13">
        <f>C105+D105+E105</f>
        <v>150480</v>
      </c>
      <c r="C105" s="13">
        <f>C93+C97+C101</f>
        <v>150480</v>
      </c>
      <c r="D105" s="13"/>
      <c r="E105" s="13"/>
      <c r="F105" s="47"/>
    </row>
    <row r="106" spans="1:6" x14ac:dyDescent="0.25">
      <c r="A106" s="38" t="s">
        <v>10</v>
      </c>
      <c r="B106" s="13">
        <f>C106+D106+E106</f>
        <v>0</v>
      </c>
      <c r="C106" s="13">
        <f>C94+C98+C102</f>
        <v>0</v>
      </c>
      <c r="D106" s="13"/>
      <c r="E106" s="13"/>
      <c r="F106" s="47"/>
    </row>
    <row r="107" spans="1:6" s="29" customFormat="1" ht="28.5" customHeight="1" x14ac:dyDescent="0.25">
      <c r="A107" s="14" t="s">
        <v>33</v>
      </c>
      <c r="B107" s="13">
        <f>C107+D107+E107</f>
        <v>3014785557.6999998</v>
      </c>
      <c r="C107" s="13">
        <f>C108+C115</f>
        <v>685341929.94000006</v>
      </c>
      <c r="D107" s="13">
        <f>D108+D115</f>
        <v>1451210799.48</v>
      </c>
      <c r="E107" s="13">
        <f>E108+E115</f>
        <v>878232828.27999997</v>
      </c>
      <c r="F107" s="53"/>
    </row>
    <row r="108" spans="1:6" s="29" customFormat="1" ht="28.5" customHeight="1" x14ac:dyDescent="0.25">
      <c r="A108" s="39" t="s">
        <v>34</v>
      </c>
      <c r="B108" s="13">
        <f>B109</f>
        <v>313131313.13</v>
      </c>
      <c r="C108" s="13">
        <f>C109</f>
        <v>313131313.13</v>
      </c>
      <c r="D108" s="13">
        <f>D109</f>
        <v>0</v>
      </c>
      <c r="E108" s="13">
        <f>E109</f>
        <v>0</v>
      </c>
      <c r="F108" s="53"/>
    </row>
    <row r="109" spans="1:6" s="29" customFormat="1" ht="28.5" customHeight="1" x14ac:dyDescent="0.25">
      <c r="A109" s="40" t="s">
        <v>35</v>
      </c>
      <c r="B109" s="16">
        <f t="shared" ref="B109:B114" si="8">C109+D109+E109</f>
        <v>313131313.13</v>
      </c>
      <c r="C109" s="16">
        <f>C110+C111</f>
        <v>313131313.13</v>
      </c>
      <c r="D109" s="16">
        <f>D110+D111</f>
        <v>0</v>
      </c>
      <c r="E109" s="16">
        <f>E110+E111</f>
        <v>0</v>
      </c>
      <c r="F109" s="54"/>
    </row>
    <row r="110" spans="1:6" s="29" customFormat="1" ht="15.75" customHeight="1" x14ac:dyDescent="0.25">
      <c r="A110" s="30" t="s">
        <v>8</v>
      </c>
      <c r="B110" s="16">
        <f t="shared" si="8"/>
        <v>3131313.13</v>
      </c>
      <c r="C110" s="16">
        <v>3131313.13</v>
      </c>
      <c r="D110" s="16"/>
      <c r="E110" s="16"/>
      <c r="F110" s="53"/>
    </row>
    <row r="111" spans="1:6" s="29" customFormat="1" ht="16.5" customHeight="1" x14ac:dyDescent="0.25">
      <c r="A111" s="30" t="s">
        <v>9</v>
      </c>
      <c r="B111" s="16">
        <f t="shared" si="8"/>
        <v>310000000</v>
      </c>
      <c r="C111" s="16">
        <v>310000000</v>
      </c>
      <c r="D111" s="16"/>
      <c r="E111" s="16"/>
      <c r="F111" s="53"/>
    </row>
    <row r="112" spans="1:6" s="29" customFormat="1" ht="16.5" customHeight="1" x14ac:dyDescent="0.25">
      <c r="A112" s="41" t="s">
        <v>36</v>
      </c>
      <c r="B112" s="13">
        <f>C112+D112+E112</f>
        <v>313131313.13</v>
      </c>
      <c r="C112" s="13">
        <f>C113+C114</f>
        <v>313131313.13</v>
      </c>
      <c r="D112" s="13">
        <f>D113+D114</f>
        <v>0</v>
      </c>
      <c r="E112" s="13">
        <f>E113+E114</f>
        <v>0</v>
      </c>
      <c r="F112" s="53"/>
    </row>
    <row r="113" spans="1:6" s="29" customFormat="1" ht="16.5" customHeight="1" x14ac:dyDescent="0.25">
      <c r="A113" s="38" t="s">
        <v>8</v>
      </c>
      <c r="B113" s="13">
        <f t="shared" si="8"/>
        <v>3131313.13</v>
      </c>
      <c r="C113" s="13">
        <f t="shared" ref="C113:E114" si="9">C110</f>
        <v>3131313.13</v>
      </c>
      <c r="D113" s="13">
        <f t="shared" si="9"/>
        <v>0</v>
      </c>
      <c r="E113" s="13">
        <f t="shared" si="9"/>
        <v>0</v>
      </c>
      <c r="F113" s="53"/>
    </row>
    <row r="114" spans="1:6" s="29" customFormat="1" ht="16.5" customHeight="1" x14ac:dyDescent="0.25">
      <c r="A114" s="38" t="s">
        <v>9</v>
      </c>
      <c r="B114" s="13">
        <f t="shared" si="8"/>
        <v>310000000</v>
      </c>
      <c r="C114" s="13">
        <f t="shared" si="9"/>
        <v>310000000</v>
      </c>
      <c r="D114" s="13">
        <f t="shared" si="9"/>
        <v>0</v>
      </c>
      <c r="E114" s="13">
        <f t="shared" si="9"/>
        <v>0</v>
      </c>
      <c r="F114" s="53"/>
    </row>
    <row r="115" spans="1:6" ht="17.25" customHeight="1" x14ac:dyDescent="0.25">
      <c r="A115" s="42" t="s">
        <v>37</v>
      </c>
      <c r="B115" s="13">
        <f>C115+D115+E115</f>
        <v>2701654244.5699997</v>
      </c>
      <c r="C115" s="13">
        <f>C116+C120+C123</f>
        <v>372210616.81</v>
      </c>
      <c r="D115" s="13">
        <f>D116+D120+D123</f>
        <v>1451210799.48</v>
      </c>
      <c r="E115" s="13">
        <f>E116+E120</f>
        <v>878232828.27999997</v>
      </c>
      <c r="F115" s="47"/>
    </row>
    <row r="116" spans="1:6" ht="18.75" customHeight="1" x14ac:dyDescent="0.25">
      <c r="A116" s="34" t="s">
        <v>99</v>
      </c>
      <c r="B116" s="43">
        <f>B117+B118+B119</f>
        <v>939988588.00999999</v>
      </c>
      <c r="C116" s="43">
        <f>C117+C118+C119</f>
        <v>367010616.81</v>
      </c>
      <c r="D116" s="43">
        <f>D117+D118+D119</f>
        <v>572977971.20000005</v>
      </c>
      <c r="E116" s="43">
        <f>E117+E118</f>
        <v>0</v>
      </c>
      <c r="F116" s="47"/>
    </row>
    <row r="117" spans="1:6" ht="15" customHeight="1" x14ac:dyDescent="0.25">
      <c r="A117" s="30" t="s">
        <v>8</v>
      </c>
      <c r="B117" s="16">
        <f t="shared" ref="B117:B118" si="10">C117+D117+E117</f>
        <v>10191885.879999999</v>
      </c>
      <c r="C117" s="43">
        <v>4462106.17</v>
      </c>
      <c r="D117" s="43">
        <v>5729779.71</v>
      </c>
      <c r="E117" s="43"/>
      <c r="F117" s="47"/>
    </row>
    <row r="118" spans="1:6" ht="15" customHeight="1" x14ac:dyDescent="0.25">
      <c r="A118" s="30" t="s">
        <v>9</v>
      </c>
      <c r="B118" s="16">
        <f t="shared" si="10"/>
        <v>929796702.13</v>
      </c>
      <c r="C118" s="43">
        <v>362548510.63999999</v>
      </c>
      <c r="D118" s="43">
        <v>567248191.49000001</v>
      </c>
      <c r="E118" s="43"/>
      <c r="F118" s="47"/>
    </row>
    <row r="119" spans="1:6" ht="15" customHeight="1" x14ac:dyDescent="0.25">
      <c r="A119" s="57"/>
      <c r="B119" s="16">
        <f>C119+D119</f>
        <v>0</v>
      </c>
      <c r="C119" s="43"/>
      <c r="D119" s="43"/>
      <c r="E119" s="43"/>
      <c r="F119" s="47"/>
    </row>
    <row r="120" spans="1:6" s="29" customFormat="1" ht="28.5" customHeight="1" x14ac:dyDescent="0.25">
      <c r="A120" s="44" t="s">
        <v>49</v>
      </c>
      <c r="B120" s="45">
        <f>B121+B122</f>
        <v>1756465656.5599999</v>
      </c>
      <c r="C120" s="45">
        <f>C121+C122</f>
        <v>0</v>
      </c>
      <c r="D120" s="45">
        <f>D121+D122</f>
        <v>878232828.27999997</v>
      </c>
      <c r="E120" s="45">
        <f>E121+E122</f>
        <v>878232828.27999997</v>
      </c>
      <c r="F120" s="60"/>
    </row>
    <row r="121" spans="1:6" s="29" customFormat="1" ht="18.75" customHeight="1" x14ac:dyDescent="0.25">
      <c r="A121" s="26" t="s">
        <v>8</v>
      </c>
      <c r="B121" s="6">
        <f t="shared" ref="B121:B124" si="11">C121+D121+E121</f>
        <v>17564656.559999999</v>
      </c>
      <c r="C121" s="43"/>
      <c r="D121" s="45">
        <v>8782328.2799999993</v>
      </c>
      <c r="E121" s="45">
        <v>8782328.2799999993</v>
      </c>
      <c r="F121" s="53"/>
    </row>
    <row r="122" spans="1:6" s="29" customFormat="1" ht="18.75" customHeight="1" x14ac:dyDescent="0.25">
      <c r="A122" s="26" t="s">
        <v>9</v>
      </c>
      <c r="B122" s="6">
        <f t="shared" si="11"/>
        <v>1738901000</v>
      </c>
      <c r="C122" s="43"/>
      <c r="D122" s="45">
        <v>869450500</v>
      </c>
      <c r="E122" s="45">
        <v>869450500</v>
      </c>
      <c r="F122" s="53"/>
    </row>
    <row r="123" spans="1:6" s="29" customFormat="1" ht="31.5" customHeight="1" x14ac:dyDescent="0.25">
      <c r="A123" s="63" t="s">
        <v>123</v>
      </c>
      <c r="B123" s="6">
        <f t="shared" si="11"/>
        <v>5200000</v>
      </c>
      <c r="C123" s="43">
        <f>C124</f>
        <v>5200000</v>
      </c>
      <c r="D123" s="45"/>
      <c r="E123" s="45"/>
      <c r="F123" s="53"/>
    </row>
    <row r="124" spans="1:6" s="29" customFormat="1" ht="18.75" customHeight="1" x14ac:dyDescent="0.25">
      <c r="A124" s="26" t="s">
        <v>21</v>
      </c>
      <c r="B124" s="6">
        <f t="shared" si="11"/>
        <v>5200000</v>
      </c>
      <c r="C124" s="43">
        <v>5200000</v>
      </c>
      <c r="D124" s="45"/>
      <c r="E124" s="45"/>
      <c r="F124" s="53"/>
    </row>
    <row r="125" spans="1:6" x14ac:dyDescent="0.25">
      <c r="A125" s="32" t="s">
        <v>38</v>
      </c>
      <c r="B125" s="46">
        <f>B126+B127+B128</f>
        <v>2701654244.5700002</v>
      </c>
      <c r="C125" s="46">
        <f>C126+C127+C128</f>
        <v>372210616.81</v>
      </c>
      <c r="D125" s="46">
        <f>D126+D127+D128</f>
        <v>1451210799.48</v>
      </c>
      <c r="E125" s="46">
        <f>E126+E127+E128</f>
        <v>878232828.27999997</v>
      </c>
      <c r="F125" s="47"/>
    </row>
    <row r="126" spans="1:6" x14ac:dyDescent="0.25">
      <c r="A126" s="32" t="s">
        <v>8</v>
      </c>
      <c r="B126" s="46">
        <f>C126+D126+E126</f>
        <v>32956542.439999998</v>
      </c>
      <c r="C126" s="46">
        <f>C117+C121+C124</f>
        <v>9662106.1699999999</v>
      </c>
      <c r="D126" s="46">
        <f>D117+D121+D124</f>
        <v>14512107.989999998</v>
      </c>
      <c r="E126" s="46">
        <f>E117+E121+E124</f>
        <v>8782328.2799999993</v>
      </c>
      <c r="F126" s="47"/>
    </row>
    <row r="127" spans="1:6" x14ac:dyDescent="0.25">
      <c r="A127" s="32" t="s">
        <v>9</v>
      </c>
      <c r="B127" s="46">
        <f>C127+D127+E127</f>
        <v>2668697702.1300001</v>
      </c>
      <c r="C127" s="46">
        <f>C118+C122</f>
        <v>362548510.63999999</v>
      </c>
      <c r="D127" s="46">
        <f>D118+D122</f>
        <v>1436698691.49</v>
      </c>
      <c r="E127" s="46">
        <f>E118+E122</f>
        <v>869450500</v>
      </c>
      <c r="F127" s="47"/>
    </row>
    <row r="128" spans="1:6" x14ac:dyDescent="0.25">
      <c r="A128" s="32" t="s">
        <v>10</v>
      </c>
      <c r="B128" s="46">
        <f>C128+D128+E128</f>
        <v>0</v>
      </c>
      <c r="C128" s="46">
        <f>C119</f>
        <v>0</v>
      </c>
      <c r="D128" s="46">
        <f>D119</f>
        <v>0</v>
      </c>
      <c r="E128" s="46">
        <f>E119</f>
        <v>0</v>
      </c>
      <c r="F128" s="47"/>
    </row>
    <row r="129" spans="1:6" ht="29.25" customHeight="1" x14ac:dyDescent="0.25">
      <c r="A129" s="49" t="s">
        <v>39</v>
      </c>
      <c r="B129" s="13">
        <f t="shared" ref="B129:D130" si="12">B130</f>
        <v>242424242.43000001</v>
      </c>
      <c r="C129" s="46">
        <f t="shared" si="12"/>
        <v>60606060.609999999</v>
      </c>
      <c r="D129" s="46">
        <f t="shared" si="12"/>
        <v>60606060.609999999</v>
      </c>
      <c r="E129" s="46">
        <f>E130</f>
        <v>121212121.20999999</v>
      </c>
      <c r="F129" s="47"/>
    </row>
    <row r="130" spans="1:6" x14ac:dyDescent="0.25">
      <c r="A130" s="50" t="s">
        <v>40</v>
      </c>
      <c r="B130" s="13">
        <f t="shared" si="12"/>
        <v>242424242.43000001</v>
      </c>
      <c r="C130" s="46">
        <f t="shared" si="12"/>
        <v>60606060.609999999</v>
      </c>
      <c r="D130" s="46">
        <f t="shared" si="12"/>
        <v>60606060.609999999</v>
      </c>
      <c r="E130" s="46">
        <f>E131</f>
        <v>121212121.20999999</v>
      </c>
      <c r="F130" s="47"/>
    </row>
    <row r="131" spans="1:6" ht="28.5" customHeight="1" x14ac:dyDescent="0.25">
      <c r="A131" s="51" t="s">
        <v>50</v>
      </c>
      <c r="B131" s="16">
        <f>B132+B133</f>
        <v>242424242.43000001</v>
      </c>
      <c r="C131" s="43">
        <f>C132+C133</f>
        <v>60606060.609999999</v>
      </c>
      <c r="D131" s="43">
        <f>D132+D133</f>
        <v>60606060.609999999</v>
      </c>
      <c r="E131" s="43">
        <f>E132+E133</f>
        <v>121212121.20999999</v>
      </c>
      <c r="F131" s="59"/>
    </row>
    <row r="132" spans="1:6" x14ac:dyDescent="0.25">
      <c r="A132" s="26" t="s">
        <v>8</v>
      </c>
      <c r="B132" s="16">
        <f>C132+D132+E132</f>
        <v>2424242.4299999997</v>
      </c>
      <c r="C132" s="43">
        <v>606060.61</v>
      </c>
      <c r="D132" s="43">
        <v>606060.61</v>
      </c>
      <c r="E132" s="43">
        <v>1212121.21</v>
      </c>
      <c r="F132" s="47"/>
    </row>
    <row r="133" spans="1:6" x14ac:dyDescent="0.25">
      <c r="A133" s="26" t="s">
        <v>9</v>
      </c>
      <c r="B133" s="16">
        <f>C133+D133+E133</f>
        <v>240000000</v>
      </c>
      <c r="C133" s="43">
        <v>60000000</v>
      </c>
      <c r="D133" s="43">
        <v>60000000</v>
      </c>
      <c r="E133" s="43">
        <v>120000000</v>
      </c>
      <c r="F133" s="47"/>
    </row>
    <row r="134" spans="1:6" x14ac:dyDescent="0.25">
      <c r="A134" s="32" t="s">
        <v>41</v>
      </c>
      <c r="B134" s="13">
        <f>B135+B136</f>
        <v>242424242.43000001</v>
      </c>
      <c r="C134" s="46">
        <f>C135+C136</f>
        <v>60606060.609999999</v>
      </c>
      <c r="D134" s="46">
        <f>D135+D136</f>
        <v>60606060.609999999</v>
      </c>
      <c r="E134" s="46">
        <f>E135+E136</f>
        <v>121212121.20999999</v>
      </c>
      <c r="F134" s="47"/>
    </row>
    <row r="135" spans="1:6" x14ac:dyDescent="0.25">
      <c r="A135" s="32" t="s">
        <v>8</v>
      </c>
      <c r="B135" s="13">
        <f>C135+D135+E135</f>
        <v>2424242.4299999997</v>
      </c>
      <c r="C135" s="46">
        <f t="shared" ref="C135:E135" si="13">C132</f>
        <v>606060.61</v>
      </c>
      <c r="D135" s="46">
        <f t="shared" si="13"/>
        <v>606060.61</v>
      </c>
      <c r="E135" s="46">
        <f t="shared" si="13"/>
        <v>1212121.21</v>
      </c>
      <c r="F135" s="47"/>
    </row>
    <row r="136" spans="1:6" x14ac:dyDescent="0.25">
      <c r="A136" s="32" t="s">
        <v>9</v>
      </c>
      <c r="B136" s="13">
        <f>C136+D136+E136</f>
        <v>240000000</v>
      </c>
      <c r="C136" s="46">
        <f>C133</f>
        <v>60000000</v>
      </c>
      <c r="D136" s="46">
        <f>D133</f>
        <v>60000000</v>
      </c>
      <c r="E136" s="46">
        <f>E133</f>
        <v>120000000</v>
      </c>
      <c r="F136" s="47"/>
    </row>
    <row r="137" spans="1:6" ht="29.25" x14ac:dyDescent="0.25">
      <c r="A137" s="49" t="s">
        <v>101</v>
      </c>
      <c r="B137" s="13">
        <f>B138</f>
        <v>136335591.91999999</v>
      </c>
      <c r="C137" s="46">
        <f>C138</f>
        <v>19249518.18</v>
      </c>
      <c r="D137" s="46">
        <f>D138</f>
        <v>117086073.73999999</v>
      </c>
      <c r="E137" s="46"/>
      <c r="F137" s="47"/>
    </row>
    <row r="138" spans="1:6" x14ac:dyDescent="0.25">
      <c r="A138" s="49" t="s">
        <v>103</v>
      </c>
      <c r="B138" s="16">
        <f>C138+D138</f>
        <v>136335591.91999999</v>
      </c>
      <c r="C138" s="43">
        <f>C139</f>
        <v>19249518.18</v>
      </c>
      <c r="D138" s="43">
        <f>D139</f>
        <v>117086073.73999999</v>
      </c>
      <c r="E138" s="43"/>
      <c r="F138" s="84"/>
    </row>
    <row r="139" spans="1:6" ht="30" x14ac:dyDescent="0.25">
      <c r="A139" s="51" t="s">
        <v>102</v>
      </c>
      <c r="B139" s="43">
        <f>B140+B141+B142</f>
        <v>136335591.91999999</v>
      </c>
      <c r="C139" s="43">
        <f>C140+C141+C142</f>
        <v>19249518.18</v>
      </c>
      <c r="D139" s="43">
        <f>D140+D141+D142</f>
        <v>117086073.73999999</v>
      </c>
      <c r="E139" s="43"/>
      <c r="F139" s="84"/>
    </row>
    <row r="140" spans="1:6" x14ac:dyDescent="0.25">
      <c r="A140" s="26" t="s">
        <v>8</v>
      </c>
      <c r="B140" s="16">
        <f>C140+D140</f>
        <v>1363355.92</v>
      </c>
      <c r="C140" s="43">
        <v>192495.18</v>
      </c>
      <c r="D140" s="43">
        <v>1170860.74</v>
      </c>
      <c r="E140" s="43"/>
      <c r="F140" s="84"/>
    </row>
    <row r="141" spans="1:6" x14ac:dyDescent="0.25">
      <c r="A141" s="26" t="s">
        <v>9</v>
      </c>
      <c r="B141" s="16">
        <f>C141+D141</f>
        <v>8098334</v>
      </c>
      <c r="C141" s="43">
        <v>1143421</v>
      </c>
      <c r="D141" s="43">
        <v>6954913</v>
      </c>
      <c r="E141" s="43"/>
      <c r="F141" s="84"/>
    </row>
    <row r="142" spans="1:6" x14ac:dyDescent="0.25">
      <c r="A142" s="26" t="s">
        <v>10</v>
      </c>
      <c r="B142" s="16">
        <f>C142+D142</f>
        <v>126873902</v>
      </c>
      <c r="C142" s="43">
        <v>17913602</v>
      </c>
      <c r="D142" s="43">
        <v>108960300</v>
      </c>
      <c r="E142" s="43"/>
      <c r="F142" s="84"/>
    </row>
    <row r="143" spans="1:6" x14ac:dyDescent="0.25">
      <c r="A143" s="32" t="s">
        <v>104</v>
      </c>
      <c r="B143" s="13">
        <f>B144+B145+B146</f>
        <v>136335591.91999999</v>
      </c>
      <c r="C143" s="46">
        <f>C144+C145+C146</f>
        <v>19249518.18</v>
      </c>
      <c r="D143" s="46">
        <f>D144+D145+D146</f>
        <v>117086073.73999999</v>
      </c>
      <c r="E143" s="43"/>
      <c r="F143" s="84"/>
    </row>
    <row r="144" spans="1:6" x14ac:dyDescent="0.25">
      <c r="A144" s="32" t="s">
        <v>8</v>
      </c>
      <c r="B144" s="13">
        <f>C144+D144</f>
        <v>1363355.92</v>
      </c>
      <c r="C144" s="46">
        <f t="shared" ref="C144:D146" si="14">C140</f>
        <v>192495.18</v>
      </c>
      <c r="D144" s="46">
        <f t="shared" si="14"/>
        <v>1170860.74</v>
      </c>
      <c r="E144" s="43"/>
      <c r="F144" s="84"/>
    </row>
    <row r="145" spans="1:6" x14ac:dyDescent="0.25">
      <c r="A145" s="32" t="s">
        <v>9</v>
      </c>
      <c r="B145" s="13">
        <f>C145+D145</f>
        <v>8098334</v>
      </c>
      <c r="C145" s="46">
        <f t="shared" si="14"/>
        <v>1143421</v>
      </c>
      <c r="D145" s="46">
        <f t="shared" si="14"/>
        <v>6954913</v>
      </c>
      <c r="E145" s="43"/>
      <c r="F145" s="84"/>
    </row>
    <row r="146" spans="1:6" x14ac:dyDescent="0.25">
      <c r="A146" s="32" t="s">
        <v>10</v>
      </c>
      <c r="B146" s="13">
        <f>C146+D146</f>
        <v>126873902</v>
      </c>
      <c r="C146" s="46">
        <f t="shared" si="14"/>
        <v>17913602</v>
      </c>
      <c r="D146" s="46">
        <f t="shared" si="14"/>
        <v>108960300</v>
      </c>
      <c r="E146" s="43"/>
      <c r="F146" s="84"/>
    </row>
    <row r="147" spans="1:6" ht="30" customHeight="1" x14ac:dyDescent="0.25">
      <c r="A147" s="88" t="s">
        <v>42</v>
      </c>
      <c r="B147" s="89">
        <f>B148+B149</f>
        <v>3344518921.2200003</v>
      </c>
      <c r="C147" s="89">
        <f>C148+C149+C150</f>
        <v>786475906.54999995</v>
      </c>
      <c r="D147" s="89">
        <f>D148+D149+D150</f>
        <v>1662064541.8599999</v>
      </c>
      <c r="E147" s="89">
        <f>E148+E149+E150</f>
        <v>1022852374.8099999</v>
      </c>
      <c r="F147" s="47"/>
    </row>
    <row r="148" spans="1:6" x14ac:dyDescent="0.25">
      <c r="A148" s="3" t="s">
        <v>8</v>
      </c>
      <c r="B148" s="4">
        <f>C148+D148+E148</f>
        <v>87846173.090000004</v>
      </c>
      <c r="C148" s="4">
        <f>C88+C104+C113+C126+C135+C144</f>
        <v>19394710.909999996</v>
      </c>
      <c r="D148" s="4">
        <f>D88+D104+D113+D126+D135+D144</f>
        <v>49450637.369999997</v>
      </c>
      <c r="E148" s="4">
        <f>E88+E104+E113+E126+E135+E144</f>
        <v>19000824.810000002</v>
      </c>
      <c r="F148" s="47"/>
    </row>
    <row r="149" spans="1:6" x14ac:dyDescent="0.25">
      <c r="A149" s="3" t="s">
        <v>9</v>
      </c>
      <c r="B149" s="4">
        <f>C149+D149+E149</f>
        <v>3256672748.1300001</v>
      </c>
      <c r="C149" s="4">
        <f>C89+C105+C114+C127+C136+C145</f>
        <v>749167593.63999999</v>
      </c>
      <c r="D149" s="4">
        <f>D89+D105+D114+D127+D136+D145</f>
        <v>1503653604.49</v>
      </c>
      <c r="E149" s="4">
        <f>E89+E105+E114+E127+E136</f>
        <v>1003851550</v>
      </c>
      <c r="F149" s="47"/>
    </row>
    <row r="150" spans="1:6" s="48" customFormat="1" x14ac:dyDescent="0.25">
      <c r="A150" s="3" t="s">
        <v>10</v>
      </c>
      <c r="B150" s="4">
        <f>C150+D150+E150</f>
        <v>126873902</v>
      </c>
      <c r="C150" s="4">
        <f>C106+C128+C146</f>
        <v>17913602</v>
      </c>
      <c r="D150" s="4">
        <f>D106+D128+D146</f>
        <v>108960300</v>
      </c>
      <c r="E150" s="4">
        <f>E106+E128</f>
        <v>0</v>
      </c>
      <c r="F150" s="7"/>
    </row>
    <row r="151" spans="1:6" s="48" customFormat="1" x14ac:dyDescent="0.25">
      <c r="A151" s="107" t="s">
        <v>80</v>
      </c>
      <c r="B151" s="108"/>
      <c r="C151" s="108"/>
      <c r="D151" s="108"/>
      <c r="E151" s="108"/>
      <c r="F151" s="109"/>
    </row>
    <row r="152" spans="1:6" s="48" customFormat="1" x14ac:dyDescent="0.25">
      <c r="A152" s="12" t="s">
        <v>81</v>
      </c>
      <c r="B152" s="4">
        <f>B153</f>
        <v>306346262.62</v>
      </c>
      <c r="C152" s="4">
        <f>C153</f>
        <v>306346262.62</v>
      </c>
      <c r="D152" s="4"/>
      <c r="E152" s="4"/>
      <c r="F152" s="7"/>
    </row>
    <row r="153" spans="1:6" s="48" customFormat="1" x14ac:dyDescent="0.25">
      <c r="A153" s="12" t="s">
        <v>82</v>
      </c>
      <c r="B153" s="4">
        <f>B154+B157</f>
        <v>306346262.62</v>
      </c>
      <c r="C153" s="4">
        <f>C154+C157</f>
        <v>306346262.62</v>
      </c>
      <c r="D153" s="4"/>
      <c r="E153" s="4"/>
      <c r="F153" s="7"/>
    </row>
    <row r="154" spans="1:6" s="48" customFormat="1" ht="45" x14ac:dyDescent="0.25">
      <c r="A154" s="68" t="s">
        <v>83</v>
      </c>
      <c r="B154" s="70">
        <f>B156+B155</f>
        <v>187671717.16999999</v>
      </c>
      <c r="C154" s="70">
        <f>+C155+C156</f>
        <v>187671717.16999999</v>
      </c>
      <c r="D154" s="70"/>
      <c r="E154" s="70"/>
      <c r="F154" s="7"/>
    </row>
    <row r="155" spans="1:6" s="48" customFormat="1" x14ac:dyDescent="0.25">
      <c r="A155" s="68" t="s">
        <v>8</v>
      </c>
      <c r="B155" s="70">
        <f>C155</f>
        <v>1876717.17</v>
      </c>
      <c r="C155" s="70">
        <v>1876717.17</v>
      </c>
      <c r="D155" s="70"/>
      <c r="E155" s="70"/>
      <c r="F155" s="7"/>
    </row>
    <row r="156" spans="1:6" s="48" customFormat="1" ht="15.75" x14ac:dyDescent="0.25">
      <c r="A156" s="69" t="s">
        <v>9</v>
      </c>
      <c r="B156" s="70">
        <f>C156</f>
        <v>185795000</v>
      </c>
      <c r="C156" s="70">
        <v>185795000</v>
      </c>
      <c r="D156" s="70"/>
      <c r="E156" s="70"/>
      <c r="F156" s="7"/>
    </row>
    <row r="157" spans="1:6" s="48" customFormat="1" ht="45" x14ac:dyDescent="0.25">
      <c r="A157" s="56" t="s">
        <v>84</v>
      </c>
      <c r="B157" s="70">
        <f>B158+B159</f>
        <v>118674545.45</v>
      </c>
      <c r="C157" s="70">
        <f>C159+C158</f>
        <v>118674545.45</v>
      </c>
      <c r="D157" s="70"/>
      <c r="E157" s="70"/>
      <c r="F157" s="7"/>
    </row>
    <row r="158" spans="1:6" s="48" customFormat="1" x14ac:dyDescent="0.25">
      <c r="A158" s="56" t="s">
        <v>8</v>
      </c>
      <c r="B158" s="70">
        <f>C158</f>
        <v>1186745.45</v>
      </c>
      <c r="C158" s="70">
        <v>1186745.45</v>
      </c>
      <c r="D158" s="70"/>
      <c r="E158" s="70"/>
      <c r="F158" s="7"/>
    </row>
    <row r="159" spans="1:6" s="48" customFormat="1" ht="15.75" x14ac:dyDescent="0.25">
      <c r="A159" s="69" t="s">
        <v>9</v>
      </c>
      <c r="B159" s="70">
        <f>C159</f>
        <v>117487800</v>
      </c>
      <c r="C159" s="70">
        <v>117487800</v>
      </c>
      <c r="D159" s="70"/>
      <c r="E159" s="70"/>
      <c r="F159" s="7"/>
    </row>
    <row r="160" spans="1:6" s="48" customFormat="1" ht="15.75" x14ac:dyDescent="0.25">
      <c r="A160" s="72" t="s">
        <v>86</v>
      </c>
      <c r="B160" s="80">
        <f>B162+B161</f>
        <v>306346262.62</v>
      </c>
      <c r="C160" s="80">
        <f>C162+C161</f>
        <v>306346262.62</v>
      </c>
      <c r="D160" s="80"/>
      <c r="E160" s="80"/>
      <c r="F160" s="7"/>
    </row>
    <row r="161" spans="1:6" s="48" customFormat="1" ht="15.75" x14ac:dyDescent="0.25">
      <c r="A161" s="72" t="s">
        <v>8</v>
      </c>
      <c r="B161" s="80">
        <f>C161</f>
        <v>3063462.62</v>
      </c>
      <c r="C161" s="80">
        <f>C155+C158</f>
        <v>3063462.62</v>
      </c>
      <c r="D161" s="80"/>
      <c r="E161" s="80"/>
      <c r="F161" s="7"/>
    </row>
    <row r="162" spans="1:6" s="48" customFormat="1" ht="15.75" x14ac:dyDescent="0.25">
      <c r="A162" s="72" t="s">
        <v>9</v>
      </c>
      <c r="B162" s="4">
        <f>C162</f>
        <v>303282800</v>
      </c>
      <c r="C162" s="4">
        <f>C156+C159</f>
        <v>303282800</v>
      </c>
      <c r="D162" s="4"/>
      <c r="E162" s="4"/>
      <c r="F162" s="7"/>
    </row>
    <row r="163" spans="1:6" s="48" customFormat="1" ht="15.75" x14ac:dyDescent="0.25">
      <c r="A163" s="90" t="s">
        <v>90</v>
      </c>
      <c r="B163" s="91">
        <f>B164+B165</f>
        <v>306346262.62</v>
      </c>
      <c r="C163" s="91">
        <f>C164+C165</f>
        <v>306346262.62</v>
      </c>
      <c r="D163" s="91">
        <f>D164+D165</f>
        <v>0</v>
      </c>
      <c r="E163" s="91">
        <f>E164+E165</f>
        <v>0</v>
      </c>
      <c r="F163" s="47"/>
    </row>
    <row r="164" spans="1:6" s="48" customFormat="1" ht="15.75" x14ac:dyDescent="0.25">
      <c r="A164" s="75" t="s">
        <v>21</v>
      </c>
      <c r="B164" s="73">
        <f>C164+D164+E164</f>
        <v>3063462.62</v>
      </c>
      <c r="C164" s="73">
        <f t="shared" ref="C164:E165" si="15">C161</f>
        <v>3063462.62</v>
      </c>
      <c r="D164" s="73">
        <f t="shared" si="15"/>
        <v>0</v>
      </c>
      <c r="E164" s="73">
        <f t="shared" si="15"/>
        <v>0</v>
      </c>
      <c r="F164" s="47"/>
    </row>
    <row r="165" spans="1:6" s="48" customFormat="1" ht="15.75" x14ac:dyDescent="0.25">
      <c r="A165" s="72" t="s">
        <v>9</v>
      </c>
      <c r="B165" s="4">
        <f>C165+D165+E165</f>
        <v>303282800</v>
      </c>
      <c r="C165" s="4">
        <f t="shared" si="15"/>
        <v>303282800</v>
      </c>
      <c r="D165" s="4">
        <f t="shared" si="15"/>
        <v>0</v>
      </c>
      <c r="E165" s="4">
        <f t="shared" si="15"/>
        <v>0</v>
      </c>
      <c r="F165" s="7"/>
    </row>
    <row r="166" spans="1:6" s="48" customFormat="1" ht="15.75" x14ac:dyDescent="0.25">
      <c r="A166" s="110" t="s">
        <v>121</v>
      </c>
      <c r="B166" s="111"/>
      <c r="C166" s="111"/>
      <c r="D166" s="111"/>
      <c r="E166" s="111"/>
      <c r="F166" s="112"/>
    </row>
    <row r="167" spans="1:6" s="48" customFormat="1" ht="31.5" x14ac:dyDescent="0.25">
      <c r="A167" s="72" t="s">
        <v>92</v>
      </c>
      <c r="B167" s="4">
        <f>C167</f>
        <v>2466618</v>
      </c>
      <c r="C167" s="4">
        <f>C168</f>
        <v>2466618</v>
      </c>
      <c r="D167" s="4"/>
      <c r="E167" s="4"/>
      <c r="F167" s="7"/>
    </row>
    <row r="168" spans="1:6" s="48" customFormat="1" ht="15.75" x14ac:dyDescent="0.25">
      <c r="A168" s="79" t="s">
        <v>93</v>
      </c>
      <c r="B168" s="4">
        <f>C168</f>
        <v>2466618</v>
      </c>
      <c r="C168" s="4">
        <f>C169</f>
        <v>2466618</v>
      </c>
      <c r="D168" s="4"/>
      <c r="E168" s="4"/>
      <c r="F168" s="7"/>
    </row>
    <row r="169" spans="1:6" s="48" customFormat="1" ht="31.5" x14ac:dyDescent="0.25">
      <c r="A169" s="69" t="s">
        <v>94</v>
      </c>
      <c r="B169" s="70">
        <f>B170+B171</f>
        <v>2466618</v>
      </c>
      <c r="C169" s="70">
        <f>C170+C171</f>
        <v>2466618</v>
      </c>
      <c r="D169" s="70"/>
      <c r="E169" s="70"/>
      <c r="F169" s="7"/>
    </row>
    <row r="170" spans="1:6" s="48" customFormat="1" ht="15.75" x14ac:dyDescent="0.25">
      <c r="A170" s="69" t="s">
        <v>21</v>
      </c>
      <c r="B170" s="70">
        <f>C170</f>
        <v>123331</v>
      </c>
      <c r="C170" s="70">
        <v>123331</v>
      </c>
      <c r="D170" s="70"/>
      <c r="E170" s="70"/>
      <c r="F170" s="7"/>
    </row>
    <row r="171" spans="1:6" s="48" customFormat="1" ht="15.75" x14ac:dyDescent="0.25">
      <c r="A171" s="69" t="s">
        <v>9</v>
      </c>
      <c r="B171" s="70">
        <f>C171</f>
        <v>2343287</v>
      </c>
      <c r="C171" s="70">
        <v>2343287</v>
      </c>
      <c r="D171" s="70"/>
      <c r="E171" s="70"/>
      <c r="F171" s="7"/>
    </row>
    <row r="172" spans="1:6" s="48" customFormat="1" ht="15.75" x14ac:dyDescent="0.25">
      <c r="A172" s="72" t="s">
        <v>98</v>
      </c>
      <c r="B172" s="80">
        <f>B173+B174</f>
        <v>2466618</v>
      </c>
      <c r="C172" s="80">
        <f>C173+C174</f>
        <v>2466618</v>
      </c>
      <c r="D172" s="80"/>
      <c r="E172" s="80"/>
      <c r="F172" s="92"/>
    </row>
    <row r="173" spans="1:6" s="48" customFormat="1" ht="15.75" x14ac:dyDescent="0.25">
      <c r="A173" s="72" t="s">
        <v>8</v>
      </c>
      <c r="B173" s="4">
        <f>C173</f>
        <v>123331</v>
      </c>
      <c r="C173" s="4">
        <f>C170</f>
        <v>123331</v>
      </c>
      <c r="D173" s="4"/>
      <c r="E173" s="4"/>
      <c r="F173" s="7"/>
    </row>
    <row r="174" spans="1:6" s="48" customFormat="1" ht="15.75" x14ac:dyDescent="0.25">
      <c r="A174" s="72" t="s">
        <v>9</v>
      </c>
      <c r="B174" s="4">
        <f>C174</f>
        <v>2343287</v>
      </c>
      <c r="C174" s="4">
        <f>C171</f>
        <v>2343287</v>
      </c>
      <c r="D174" s="4"/>
      <c r="E174" s="4"/>
      <c r="F174" s="7"/>
    </row>
    <row r="175" spans="1:6" s="48" customFormat="1" x14ac:dyDescent="0.25">
      <c r="A175" s="52"/>
      <c r="B175" s="52"/>
      <c r="C175" s="52"/>
      <c r="D175" s="52"/>
      <c r="E175" s="52"/>
    </row>
    <row r="176" spans="1:6" s="48" customFormat="1" ht="19.5" customHeight="1" x14ac:dyDescent="0.3">
      <c r="A176" s="96" t="s">
        <v>43</v>
      </c>
      <c r="B176" s="97"/>
      <c r="C176" s="97"/>
      <c r="D176" s="97"/>
      <c r="E176" s="97"/>
    </row>
    <row r="177" spans="1:5" s="48" customFormat="1" ht="18.75" x14ac:dyDescent="0.3">
      <c r="A177" s="55" t="s">
        <v>44</v>
      </c>
      <c r="B177" s="55"/>
      <c r="C177" s="55"/>
      <c r="D177" s="55"/>
      <c r="E177" s="55"/>
    </row>
    <row r="178" spans="1:5" s="48" customFormat="1" x14ac:dyDescent="0.25">
      <c r="A178" s="52"/>
      <c r="B178" s="52"/>
      <c r="C178" s="52"/>
      <c r="D178" s="52"/>
      <c r="E178" s="52"/>
    </row>
    <row r="179" spans="1:5" s="48" customFormat="1" x14ac:dyDescent="0.25">
      <c r="A179" s="52" t="s">
        <v>51</v>
      </c>
      <c r="B179" s="52"/>
      <c r="C179" s="52"/>
      <c r="D179" s="52"/>
      <c r="E179" s="52"/>
    </row>
    <row r="180" spans="1:5" s="48" customFormat="1" x14ac:dyDescent="0.25">
      <c r="A180" s="52" t="s">
        <v>122</v>
      </c>
      <c r="B180" s="52"/>
      <c r="C180" s="52"/>
      <c r="D180" s="52"/>
      <c r="E180" s="52"/>
    </row>
    <row r="181" spans="1:5" s="48" customFormat="1" x14ac:dyDescent="0.25">
      <c r="A181" s="52"/>
      <c r="B181" s="52"/>
      <c r="C181" s="52"/>
      <c r="D181" s="52"/>
      <c r="E181" s="52"/>
    </row>
    <row r="182" spans="1:5" s="48" customFormat="1" x14ac:dyDescent="0.25">
      <c r="A182" s="52"/>
      <c r="B182" s="52"/>
      <c r="C182" s="52"/>
      <c r="D182" s="52"/>
      <c r="E182" s="52"/>
    </row>
    <row r="183" spans="1:5" s="48" customFormat="1" x14ac:dyDescent="0.25">
      <c r="A183" s="52"/>
      <c r="B183" s="52"/>
      <c r="C183" s="52"/>
      <c r="D183" s="52"/>
      <c r="E183" s="52"/>
    </row>
    <row r="184" spans="1:5" s="48" customFormat="1" x14ac:dyDescent="0.25">
      <c r="A184" s="52"/>
      <c r="B184" s="52"/>
      <c r="C184" s="52"/>
      <c r="D184" s="52"/>
      <c r="E184" s="52"/>
    </row>
    <row r="185" spans="1:5" s="48" customFormat="1" x14ac:dyDescent="0.25">
      <c r="A185" s="52"/>
      <c r="B185" s="52"/>
      <c r="C185" s="52"/>
      <c r="D185" s="52"/>
      <c r="E185" s="52"/>
    </row>
    <row r="186" spans="1:5" s="48" customFormat="1" x14ac:dyDescent="0.25">
      <c r="A186" s="52"/>
      <c r="B186" s="52"/>
      <c r="C186" s="52"/>
      <c r="D186" s="52"/>
      <c r="E186" s="52"/>
    </row>
    <row r="187" spans="1:5" s="48" customFormat="1" x14ac:dyDescent="0.25">
      <c r="A187" s="52"/>
      <c r="B187" s="52"/>
      <c r="C187" s="52"/>
      <c r="D187" s="52"/>
      <c r="E187" s="52"/>
    </row>
    <row r="188" spans="1:5" s="48" customFormat="1" x14ac:dyDescent="0.25">
      <c r="A188" s="52"/>
      <c r="B188" s="52"/>
      <c r="C188" s="52"/>
      <c r="D188" s="52"/>
      <c r="E188" s="52"/>
    </row>
    <row r="189" spans="1:5" s="48" customFormat="1" x14ac:dyDescent="0.25">
      <c r="A189" s="52"/>
      <c r="B189" s="52"/>
      <c r="C189" s="52"/>
      <c r="D189" s="52"/>
      <c r="E189" s="52"/>
    </row>
    <row r="190" spans="1:5" s="48" customFormat="1" x14ac:dyDescent="0.25">
      <c r="A190" s="52"/>
      <c r="B190" s="52"/>
      <c r="C190" s="52"/>
      <c r="D190" s="52"/>
      <c r="E190" s="52"/>
    </row>
    <row r="191" spans="1:5" s="48" customFormat="1" x14ac:dyDescent="0.25">
      <c r="A191" s="52"/>
      <c r="B191" s="52"/>
      <c r="C191" s="52"/>
      <c r="D191" s="52"/>
      <c r="E191" s="52"/>
    </row>
    <row r="192" spans="1:5" s="48" customFormat="1" x14ac:dyDescent="0.25">
      <c r="A192" s="52"/>
      <c r="B192" s="52"/>
      <c r="C192" s="52"/>
      <c r="D192" s="52"/>
      <c r="E192" s="52"/>
    </row>
    <row r="193" spans="1:5" s="48" customFormat="1" x14ac:dyDescent="0.25">
      <c r="A193" s="52"/>
      <c r="B193" s="52"/>
      <c r="C193" s="52"/>
      <c r="D193" s="52"/>
      <c r="E193" s="52"/>
    </row>
    <row r="194" spans="1:5" s="48" customFormat="1" x14ac:dyDescent="0.25">
      <c r="A194" s="52"/>
      <c r="B194" s="52"/>
      <c r="C194" s="52"/>
      <c r="D194" s="52"/>
      <c r="E194" s="52"/>
    </row>
    <row r="195" spans="1:5" s="48" customFormat="1" x14ac:dyDescent="0.25">
      <c r="A195" s="52"/>
      <c r="B195" s="52"/>
      <c r="C195" s="52"/>
      <c r="D195" s="52"/>
      <c r="E195" s="52"/>
    </row>
    <row r="196" spans="1:5" s="48" customFormat="1" x14ac:dyDescent="0.25">
      <c r="A196" s="52"/>
      <c r="B196" s="52"/>
      <c r="C196" s="52"/>
      <c r="D196" s="52"/>
      <c r="E196" s="52"/>
    </row>
    <row r="197" spans="1:5" s="48" customFormat="1" x14ac:dyDescent="0.25">
      <c r="A197" s="52"/>
      <c r="B197" s="52"/>
      <c r="C197" s="52"/>
      <c r="D197" s="52"/>
      <c r="E197" s="52"/>
    </row>
    <row r="198" spans="1:5" s="48" customFormat="1" x14ac:dyDescent="0.25">
      <c r="A198" s="52"/>
      <c r="B198" s="52"/>
      <c r="C198" s="52"/>
      <c r="D198" s="52"/>
      <c r="E198" s="52"/>
    </row>
    <row r="199" spans="1:5" s="48" customFormat="1" x14ac:dyDescent="0.25">
      <c r="A199" s="52"/>
      <c r="B199" s="52"/>
      <c r="C199" s="52"/>
      <c r="D199" s="52"/>
      <c r="E199" s="52"/>
    </row>
    <row r="200" spans="1:5" s="48" customFormat="1" x14ac:dyDescent="0.25">
      <c r="A200" s="52"/>
      <c r="B200" s="52"/>
      <c r="C200" s="52"/>
      <c r="D200" s="52"/>
      <c r="E200" s="52"/>
    </row>
    <row r="201" spans="1:5" s="48" customFormat="1" x14ac:dyDescent="0.25">
      <c r="A201" s="52"/>
      <c r="B201" s="52"/>
      <c r="C201" s="52"/>
      <c r="D201" s="52"/>
      <c r="E201" s="52"/>
    </row>
    <row r="202" spans="1:5" s="48" customFormat="1" x14ac:dyDescent="0.25">
      <c r="A202" s="52"/>
      <c r="B202" s="52"/>
      <c r="C202" s="52"/>
      <c r="D202" s="52"/>
      <c r="E202" s="52"/>
    </row>
    <row r="203" spans="1:5" s="48" customFormat="1" x14ac:dyDescent="0.25">
      <c r="A203" s="52"/>
      <c r="B203" s="52"/>
      <c r="C203" s="52"/>
      <c r="D203" s="52"/>
      <c r="E203" s="52"/>
    </row>
    <row r="204" spans="1:5" s="48" customFormat="1" x14ac:dyDescent="0.25">
      <c r="A204" s="52"/>
      <c r="B204" s="52"/>
      <c r="C204" s="52"/>
      <c r="D204" s="52"/>
      <c r="E204" s="52"/>
    </row>
    <row r="205" spans="1:5" s="48" customFormat="1" x14ac:dyDescent="0.25">
      <c r="A205" s="52"/>
      <c r="B205" s="52"/>
      <c r="C205" s="52"/>
      <c r="D205" s="52"/>
      <c r="E205" s="52"/>
    </row>
    <row r="206" spans="1:5" s="48" customFormat="1" x14ac:dyDescent="0.25">
      <c r="A206" s="52"/>
      <c r="B206" s="52"/>
      <c r="C206" s="52"/>
      <c r="D206" s="52"/>
      <c r="E206" s="52"/>
    </row>
    <row r="207" spans="1:5" s="48" customFormat="1" x14ac:dyDescent="0.25">
      <c r="A207" s="52"/>
      <c r="B207" s="52"/>
      <c r="C207" s="52"/>
      <c r="D207" s="52"/>
      <c r="E207" s="52"/>
    </row>
    <row r="208" spans="1:5" s="48" customFormat="1" x14ac:dyDescent="0.25">
      <c r="A208" s="52"/>
      <c r="B208" s="52"/>
      <c r="C208" s="52"/>
      <c r="D208" s="52"/>
      <c r="E208" s="52"/>
    </row>
    <row r="209" spans="1:5" s="48" customFormat="1" x14ac:dyDescent="0.25">
      <c r="A209" s="52"/>
      <c r="B209" s="52"/>
      <c r="C209" s="52"/>
      <c r="D209" s="52"/>
      <c r="E209" s="52"/>
    </row>
    <row r="210" spans="1:5" s="48" customFormat="1" x14ac:dyDescent="0.25">
      <c r="A210" s="52"/>
      <c r="B210" s="52"/>
      <c r="C210" s="52"/>
      <c r="D210" s="52"/>
      <c r="E210" s="52"/>
    </row>
    <row r="211" spans="1:5" s="48" customFormat="1" x14ac:dyDescent="0.25">
      <c r="A211" s="52"/>
      <c r="B211" s="52"/>
      <c r="C211" s="52"/>
      <c r="D211" s="52"/>
      <c r="E211" s="52"/>
    </row>
    <row r="212" spans="1:5" s="48" customFormat="1" x14ac:dyDescent="0.25">
      <c r="A212" s="52"/>
      <c r="B212" s="52"/>
      <c r="C212" s="52"/>
      <c r="D212" s="52"/>
      <c r="E212" s="52"/>
    </row>
    <row r="213" spans="1:5" s="48" customFormat="1" x14ac:dyDescent="0.25">
      <c r="A213" s="52"/>
      <c r="B213" s="52"/>
      <c r="C213" s="52"/>
      <c r="D213" s="52"/>
      <c r="E213" s="52"/>
    </row>
    <row r="214" spans="1:5" s="48" customFormat="1" x14ac:dyDescent="0.25">
      <c r="A214" s="52"/>
      <c r="B214" s="52"/>
      <c r="C214" s="52"/>
      <c r="D214" s="52"/>
      <c r="E214" s="52"/>
    </row>
    <row r="215" spans="1:5" s="48" customFormat="1" x14ac:dyDescent="0.25">
      <c r="A215" s="52"/>
      <c r="B215" s="52"/>
      <c r="C215" s="52"/>
      <c r="D215" s="52"/>
      <c r="E215" s="52"/>
    </row>
    <row r="216" spans="1:5" s="48" customFormat="1" x14ac:dyDescent="0.25">
      <c r="A216" s="52"/>
      <c r="B216" s="52"/>
      <c r="C216" s="52"/>
      <c r="D216" s="52"/>
      <c r="E216" s="52"/>
    </row>
    <row r="217" spans="1:5" s="48" customFormat="1" x14ac:dyDescent="0.25">
      <c r="A217" s="52"/>
      <c r="B217" s="52"/>
      <c r="C217" s="52"/>
      <c r="D217" s="52"/>
      <c r="E217" s="52"/>
    </row>
    <row r="218" spans="1:5" s="48" customFormat="1" x14ac:dyDescent="0.25">
      <c r="A218" s="52"/>
      <c r="B218" s="52"/>
      <c r="C218" s="52"/>
      <c r="D218" s="52"/>
      <c r="E218" s="52"/>
    </row>
    <row r="219" spans="1:5" s="48" customFormat="1" x14ac:dyDescent="0.25">
      <c r="A219" s="52"/>
      <c r="B219" s="52"/>
      <c r="C219" s="52"/>
      <c r="D219" s="52"/>
      <c r="E219" s="52"/>
    </row>
    <row r="220" spans="1:5" s="48" customFormat="1" x14ac:dyDescent="0.25">
      <c r="A220" s="52"/>
      <c r="B220" s="52"/>
      <c r="C220" s="52"/>
      <c r="D220" s="52"/>
      <c r="E220" s="52"/>
    </row>
    <row r="221" spans="1:5" s="48" customFormat="1" x14ac:dyDescent="0.25">
      <c r="A221" s="52"/>
      <c r="B221" s="52"/>
      <c r="C221" s="52"/>
      <c r="D221" s="52"/>
      <c r="E221" s="52"/>
    </row>
    <row r="222" spans="1:5" s="48" customFormat="1" x14ac:dyDescent="0.25">
      <c r="A222" s="52"/>
      <c r="B222" s="52"/>
      <c r="C222" s="52"/>
      <c r="D222" s="52"/>
      <c r="E222" s="52"/>
    </row>
    <row r="223" spans="1:5" s="48" customFormat="1" x14ac:dyDescent="0.25">
      <c r="A223" s="52"/>
      <c r="B223" s="52"/>
      <c r="C223" s="52"/>
      <c r="D223" s="52"/>
      <c r="E223" s="52"/>
    </row>
    <row r="224" spans="1:5" s="48" customFormat="1" x14ac:dyDescent="0.25">
      <c r="A224" s="52"/>
      <c r="B224" s="52"/>
      <c r="C224" s="52"/>
      <c r="D224" s="52"/>
      <c r="E224" s="52"/>
    </row>
    <row r="225" spans="1:5" s="48" customFormat="1" x14ac:dyDescent="0.25">
      <c r="A225" s="52"/>
      <c r="B225" s="52"/>
      <c r="C225" s="52"/>
      <c r="D225" s="52"/>
      <c r="E225" s="52"/>
    </row>
    <row r="226" spans="1:5" s="48" customFormat="1" x14ac:dyDescent="0.25">
      <c r="A226" s="52"/>
      <c r="B226" s="52"/>
      <c r="C226" s="52"/>
      <c r="D226" s="52"/>
      <c r="E226" s="52"/>
    </row>
    <row r="227" spans="1:5" s="48" customFormat="1" x14ac:dyDescent="0.25">
      <c r="A227" s="52"/>
      <c r="B227" s="52"/>
      <c r="C227" s="52"/>
      <c r="D227" s="52"/>
      <c r="E227" s="52"/>
    </row>
    <row r="228" spans="1:5" s="48" customFormat="1" x14ac:dyDescent="0.25">
      <c r="A228" s="52"/>
      <c r="B228" s="52"/>
      <c r="C228" s="52"/>
      <c r="D228" s="52"/>
      <c r="E228" s="52"/>
    </row>
    <row r="229" spans="1:5" s="48" customFormat="1" x14ac:dyDescent="0.25">
      <c r="A229" s="52"/>
      <c r="B229" s="52"/>
      <c r="C229" s="52"/>
      <c r="D229" s="52"/>
      <c r="E229" s="52"/>
    </row>
    <row r="230" spans="1:5" s="48" customFormat="1" x14ac:dyDescent="0.25">
      <c r="A230" s="52"/>
      <c r="B230" s="52"/>
      <c r="C230" s="52"/>
      <c r="D230" s="52"/>
      <c r="E230" s="52"/>
    </row>
    <row r="231" spans="1:5" s="48" customFormat="1" x14ac:dyDescent="0.25">
      <c r="A231" s="52"/>
      <c r="B231" s="52"/>
      <c r="C231" s="52"/>
      <c r="D231" s="52"/>
      <c r="E231" s="52"/>
    </row>
    <row r="232" spans="1:5" s="48" customFormat="1" x14ac:dyDescent="0.25">
      <c r="A232" s="52"/>
      <c r="B232" s="52"/>
      <c r="C232" s="52"/>
      <c r="D232" s="52"/>
      <c r="E232" s="52"/>
    </row>
    <row r="233" spans="1:5" s="48" customFormat="1" x14ac:dyDescent="0.25">
      <c r="A233" s="52"/>
      <c r="B233" s="52"/>
      <c r="C233" s="52"/>
      <c r="D233" s="52"/>
      <c r="E233" s="52"/>
    </row>
    <row r="234" spans="1:5" s="48" customFormat="1" x14ac:dyDescent="0.25">
      <c r="A234" s="52"/>
      <c r="B234" s="52"/>
      <c r="C234" s="52"/>
      <c r="D234" s="52"/>
      <c r="E234" s="52"/>
    </row>
    <row r="235" spans="1:5" s="48" customFormat="1" x14ac:dyDescent="0.25">
      <c r="A235" s="52"/>
      <c r="B235" s="52"/>
      <c r="C235" s="52"/>
      <c r="D235" s="52"/>
      <c r="E235" s="52"/>
    </row>
    <row r="236" spans="1:5" s="48" customFormat="1" x14ac:dyDescent="0.25">
      <c r="A236" s="52"/>
      <c r="B236" s="52"/>
      <c r="C236" s="52"/>
      <c r="D236" s="52"/>
      <c r="E236" s="52"/>
    </row>
    <row r="237" spans="1:5" s="48" customFormat="1" x14ac:dyDescent="0.25">
      <c r="A237" s="52"/>
      <c r="B237" s="52"/>
      <c r="C237" s="52"/>
      <c r="D237" s="52"/>
      <c r="E237" s="52"/>
    </row>
    <row r="238" spans="1:5" s="48" customFormat="1" x14ac:dyDescent="0.25">
      <c r="A238" s="52"/>
      <c r="B238" s="52"/>
      <c r="C238" s="52"/>
      <c r="D238" s="52"/>
      <c r="E238" s="52"/>
    </row>
    <row r="239" spans="1:5" s="48" customFormat="1" x14ac:dyDescent="0.25">
      <c r="A239" s="52"/>
      <c r="B239" s="52"/>
      <c r="C239" s="52"/>
      <c r="D239" s="52"/>
      <c r="E239" s="52"/>
    </row>
    <row r="240" spans="1:5" s="48" customFormat="1" x14ac:dyDescent="0.25">
      <c r="A240" s="52"/>
      <c r="B240" s="52"/>
      <c r="C240" s="52"/>
      <c r="D240" s="52"/>
      <c r="E240" s="52"/>
    </row>
    <row r="241" spans="1:5" s="48" customFormat="1" x14ac:dyDescent="0.25">
      <c r="A241" s="52"/>
      <c r="B241" s="52"/>
      <c r="C241" s="52"/>
      <c r="D241" s="52"/>
      <c r="E241" s="52"/>
    </row>
    <row r="242" spans="1:5" s="48" customFormat="1" x14ac:dyDescent="0.25">
      <c r="A242" s="52"/>
      <c r="B242" s="52"/>
      <c r="C242" s="52"/>
      <c r="D242" s="52"/>
      <c r="E242" s="52"/>
    </row>
    <row r="243" spans="1:5" s="48" customFormat="1" x14ac:dyDescent="0.25">
      <c r="A243" s="52"/>
      <c r="B243" s="52"/>
      <c r="C243" s="52"/>
      <c r="D243" s="52"/>
      <c r="E243" s="52"/>
    </row>
    <row r="244" spans="1:5" s="48" customFormat="1" x14ac:dyDescent="0.25">
      <c r="A244" s="52"/>
      <c r="B244" s="52"/>
      <c r="C244" s="52"/>
      <c r="D244" s="52"/>
      <c r="E244" s="52"/>
    </row>
    <row r="245" spans="1:5" s="48" customFormat="1" x14ac:dyDescent="0.25">
      <c r="A245" s="52"/>
      <c r="B245" s="52"/>
      <c r="C245" s="52"/>
      <c r="D245" s="52"/>
      <c r="E245" s="52"/>
    </row>
    <row r="246" spans="1:5" s="48" customFormat="1" x14ac:dyDescent="0.25">
      <c r="A246" s="52"/>
      <c r="B246" s="52"/>
      <c r="C246" s="52"/>
      <c r="D246" s="52"/>
      <c r="E246" s="52"/>
    </row>
    <row r="247" spans="1:5" s="48" customFormat="1" x14ac:dyDescent="0.25">
      <c r="A247" s="52"/>
      <c r="B247" s="52"/>
      <c r="C247" s="52"/>
      <c r="D247" s="52"/>
      <c r="E247" s="52"/>
    </row>
    <row r="248" spans="1:5" s="48" customFormat="1" x14ac:dyDescent="0.25">
      <c r="A248" s="52"/>
      <c r="B248" s="52"/>
      <c r="C248" s="52"/>
      <c r="D248" s="52"/>
      <c r="E248" s="52"/>
    </row>
    <row r="249" spans="1:5" s="48" customFormat="1" x14ac:dyDescent="0.25">
      <c r="A249" s="52"/>
      <c r="B249" s="52"/>
      <c r="C249" s="52"/>
      <c r="D249" s="52"/>
      <c r="E249" s="52"/>
    </row>
    <row r="250" spans="1:5" s="48" customFormat="1" x14ac:dyDescent="0.25">
      <c r="A250" s="52"/>
      <c r="B250" s="52"/>
      <c r="C250" s="52"/>
      <c r="D250" s="52"/>
      <c r="E250" s="52"/>
    </row>
    <row r="251" spans="1:5" s="48" customFormat="1" x14ac:dyDescent="0.25">
      <c r="A251" s="52"/>
      <c r="B251" s="52"/>
      <c r="C251" s="52"/>
      <c r="D251" s="52"/>
      <c r="E251" s="52"/>
    </row>
    <row r="252" spans="1:5" s="48" customFormat="1" x14ac:dyDescent="0.25">
      <c r="A252" s="52"/>
      <c r="B252" s="52"/>
      <c r="C252" s="52"/>
      <c r="D252" s="52"/>
      <c r="E252" s="52"/>
    </row>
    <row r="253" spans="1:5" s="48" customFormat="1" x14ac:dyDescent="0.25">
      <c r="A253" s="52"/>
      <c r="B253" s="52"/>
      <c r="C253" s="52"/>
      <c r="D253" s="52"/>
      <c r="E253" s="52"/>
    </row>
    <row r="254" spans="1:5" s="48" customFormat="1" x14ac:dyDescent="0.25">
      <c r="A254" s="52"/>
      <c r="B254" s="52"/>
      <c r="C254" s="52"/>
      <c r="D254" s="52"/>
      <c r="E254" s="52"/>
    </row>
    <row r="255" spans="1:5" s="48" customFormat="1" x14ac:dyDescent="0.25">
      <c r="A255" s="52"/>
      <c r="B255" s="52"/>
      <c r="C255" s="52"/>
      <c r="D255" s="52"/>
      <c r="E255" s="52"/>
    </row>
    <row r="256" spans="1:5" s="48" customFormat="1" x14ac:dyDescent="0.25">
      <c r="A256" s="52"/>
      <c r="B256" s="52"/>
      <c r="C256" s="52"/>
      <c r="D256" s="52"/>
      <c r="E256" s="52"/>
    </row>
    <row r="257" spans="1:5" s="48" customFormat="1" x14ac:dyDescent="0.25">
      <c r="A257" s="52"/>
      <c r="B257" s="52"/>
      <c r="C257" s="52"/>
      <c r="D257" s="52"/>
      <c r="E257" s="52"/>
    </row>
    <row r="258" spans="1:5" s="48" customFormat="1" x14ac:dyDescent="0.25">
      <c r="A258" s="52"/>
      <c r="B258" s="52"/>
      <c r="C258" s="52"/>
      <c r="D258" s="52"/>
      <c r="E258" s="52"/>
    </row>
    <row r="259" spans="1:5" s="48" customFormat="1" x14ac:dyDescent="0.25">
      <c r="A259" s="52"/>
      <c r="B259" s="52"/>
      <c r="C259" s="52"/>
      <c r="D259" s="52"/>
      <c r="E259" s="52"/>
    </row>
    <row r="260" spans="1:5" s="48" customFormat="1" x14ac:dyDescent="0.25">
      <c r="A260" s="52"/>
      <c r="B260" s="52"/>
      <c r="C260" s="52"/>
      <c r="D260" s="52"/>
      <c r="E260" s="52"/>
    </row>
    <row r="261" spans="1:5" s="48" customFormat="1" x14ac:dyDescent="0.25">
      <c r="A261" s="52"/>
      <c r="B261" s="52"/>
      <c r="C261" s="52"/>
      <c r="D261" s="52"/>
      <c r="E261" s="52"/>
    </row>
    <row r="262" spans="1:5" s="48" customFormat="1" x14ac:dyDescent="0.25">
      <c r="A262" s="52"/>
      <c r="B262" s="52"/>
      <c r="C262" s="52"/>
      <c r="D262" s="52"/>
      <c r="E262" s="52"/>
    </row>
    <row r="263" spans="1:5" s="48" customFormat="1" x14ac:dyDescent="0.25">
      <c r="A263" s="52"/>
      <c r="B263" s="52"/>
      <c r="C263" s="52"/>
      <c r="D263" s="52"/>
      <c r="E263" s="52"/>
    </row>
    <row r="264" spans="1:5" s="48" customFormat="1" x14ac:dyDescent="0.25">
      <c r="A264" s="52"/>
      <c r="B264" s="52"/>
      <c r="C264" s="52"/>
      <c r="D264" s="52"/>
      <c r="E264" s="52"/>
    </row>
    <row r="265" spans="1:5" s="48" customFormat="1" x14ac:dyDescent="0.25">
      <c r="A265" s="52"/>
      <c r="B265" s="52"/>
      <c r="C265" s="52"/>
      <c r="D265" s="52"/>
      <c r="E265" s="52"/>
    </row>
    <row r="266" spans="1:5" s="48" customFormat="1" x14ac:dyDescent="0.25">
      <c r="A266" s="52"/>
      <c r="B266" s="52"/>
      <c r="C266" s="52"/>
      <c r="D266" s="52"/>
      <c r="E266" s="52"/>
    </row>
    <row r="267" spans="1:5" s="48" customFormat="1" x14ac:dyDescent="0.25">
      <c r="A267" s="52"/>
      <c r="B267" s="52"/>
      <c r="C267" s="52"/>
      <c r="D267" s="52"/>
      <c r="E267" s="52"/>
    </row>
    <row r="268" spans="1:5" s="48" customFormat="1" x14ac:dyDescent="0.25">
      <c r="A268" s="52"/>
      <c r="B268" s="52"/>
      <c r="C268" s="52"/>
      <c r="D268" s="52"/>
      <c r="E268" s="52"/>
    </row>
    <row r="269" spans="1:5" s="48" customFormat="1" x14ac:dyDescent="0.25">
      <c r="A269" s="52"/>
      <c r="B269" s="52"/>
      <c r="C269" s="52"/>
      <c r="D269" s="52"/>
      <c r="E269" s="52"/>
    </row>
    <row r="270" spans="1:5" s="48" customFormat="1" x14ac:dyDescent="0.25">
      <c r="A270" s="52"/>
      <c r="B270" s="52"/>
      <c r="C270" s="52"/>
      <c r="D270" s="52"/>
      <c r="E270" s="52"/>
    </row>
    <row r="271" spans="1:5" s="48" customFormat="1" x14ac:dyDescent="0.25">
      <c r="A271" s="52"/>
      <c r="B271" s="52"/>
      <c r="C271" s="52"/>
      <c r="D271" s="52"/>
      <c r="E271" s="52"/>
    </row>
    <row r="272" spans="1:5" s="48" customFormat="1" x14ac:dyDescent="0.25">
      <c r="A272" s="52"/>
      <c r="B272" s="52"/>
      <c r="C272" s="52"/>
      <c r="D272" s="52"/>
      <c r="E272" s="52"/>
    </row>
    <row r="273" spans="1:5" s="48" customFormat="1" x14ac:dyDescent="0.25">
      <c r="A273" s="52"/>
      <c r="B273" s="52"/>
      <c r="C273" s="52"/>
      <c r="D273" s="52"/>
      <c r="E273" s="52"/>
    </row>
    <row r="274" spans="1:5" s="48" customFormat="1" x14ac:dyDescent="0.25">
      <c r="A274" s="52"/>
      <c r="B274" s="52"/>
      <c r="C274" s="52"/>
      <c r="D274" s="52"/>
      <c r="E274" s="52"/>
    </row>
    <row r="275" spans="1:5" s="48" customFormat="1" x14ac:dyDescent="0.25">
      <c r="A275" s="52"/>
      <c r="B275" s="52"/>
      <c r="C275" s="52"/>
      <c r="D275" s="52"/>
      <c r="E275" s="52"/>
    </row>
    <row r="276" spans="1:5" s="48" customFormat="1" x14ac:dyDescent="0.25">
      <c r="A276" s="52"/>
      <c r="B276" s="52"/>
      <c r="C276" s="52"/>
      <c r="D276" s="52"/>
      <c r="E276" s="52"/>
    </row>
    <row r="277" spans="1:5" s="48" customFormat="1" x14ac:dyDescent="0.25">
      <c r="A277" s="52"/>
      <c r="B277" s="52"/>
      <c r="C277" s="52"/>
      <c r="D277" s="52"/>
      <c r="E277" s="52"/>
    </row>
    <row r="278" spans="1:5" s="48" customFormat="1" x14ac:dyDescent="0.25">
      <c r="A278" s="52"/>
      <c r="B278" s="52"/>
      <c r="C278" s="52"/>
      <c r="D278" s="52"/>
      <c r="E278" s="52"/>
    </row>
    <row r="279" spans="1:5" s="48" customFormat="1" x14ac:dyDescent="0.25"/>
    <row r="280" spans="1:5" s="48" customFormat="1" x14ac:dyDescent="0.25"/>
    <row r="281" spans="1:5" s="48" customFormat="1" x14ac:dyDescent="0.25"/>
    <row r="282" spans="1:5" s="48" customFormat="1" x14ac:dyDescent="0.25"/>
    <row r="283" spans="1:5" s="48" customFormat="1" x14ac:dyDescent="0.25"/>
    <row r="284" spans="1:5" s="48" customFormat="1" x14ac:dyDescent="0.25"/>
    <row r="285" spans="1:5" s="48" customFormat="1" x14ac:dyDescent="0.25"/>
    <row r="286" spans="1:5" s="48" customFormat="1" x14ac:dyDescent="0.25"/>
    <row r="287" spans="1:5" s="48" customFormat="1" x14ac:dyDescent="0.25"/>
    <row r="288" spans="1:5" s="48" customFormat="1" x14ac:dyDescent="0.25"/>
    <row r="289" s="48" customFormat="1" x14ac:dyDescent="0.25"/>
    <row r="290" s="48" customFormat="1" x14ac:dyDescent="0.25"/>
    <row r="291" s="48" customFormat="1" x14ac:dyDescent="0.25"/>
    <row r="292" s="48" customFormat="1" x14ac:dyDescent="0.25"/>
    <row r="293" s="48" customFormat="1" x14ac:dyDescent="0.25"/>
    <row r="294" s="48" customFormat="1" x14ac:dyDescent="0.25"/>
    <row r="295" s="48" customFormat="1" x14ac:dyDescent="0.25"/>
    <row r="296" s="48" customFormat="1" x14ac:dyDescent="0.25"/>
    <row r="297" s="48" customFormat="1" x14ac:dyDescent="0.25"/>
    <row r="298" s="48" customFormat="1" x14ac:dyDescent="0.25"/>
    <row r="299" s="48" customFormat="1" x14ac:dyDescent="0.25"/>
    <row r="300" s="48" customFormat="1" x14ac:dyDescent="0.25"/>
    <row r="301" s="48" customFormat="1" x14ac:dyDescent="0.25"/>
    <row r="302" s="48" customFormat="1" x14ac:dyDescent="0.25"/>
    <row r="303" s="48" customFormat="1" x14ac:dyDescent="0.25"/>
    <row r="304" s="48" customFormat="1" x14ac:dyDescent="0.25"/>
    <row r="305" s="48" customFormat="1" x14ac:dyDescent="0.25"/>
    <row r="306" s="48" customFormat="1" x14ac:dyDescent="0.25"/>
    <row r="307" s="48" customFormat="1" x14ac:dyDescent="0.25"/>
    <row r="308" s="48" customFormat="1" x14ac:dyDescent="0.25"/>
    <row r="309" s="48" customFormat="1" x14ac:dyDescent="0.25"/>
    <row r="310" s="48" customFormat="1" x14ac:dyDescent="0.25"/>
    <row r="311" s="48" customFormat="1" x14ac:dyDescent="0.25"/>
    <row r="312" s="48" customFormat="1" x14ac:dyDescent="0.25"/>
    <row r="313" s="48" customFormat="1" x14ac:dyDescent="0.25"/>
    <row r="314" s="48" customFormat="1" x14ac:dyDescent="0.25"/>
    <row r="315" s="48" customFormat="1" x14ac:dyDescent="0.25"/>
    <row r="316" s="48" customFormat="1" x14ac:dyDescent="0.25"/>
    <row r="317" s="48" customFormat="1" x14ac:dyDescent="0.25"/>
    <row r="318" s="48" customFormat="1" x14ac:dyDescent="0.25"/>
    <row r="319" s="48" customFormat="1" x14ac:dyDescent="0.25"/>
    <row r="320" s="48" customFormat="1" x14ac:dyDescent="0.25"/>
    <row r="321" s="48" customFormat="1" x14ac:dyDescent="0.25"/>
    <row r="322" s="48" customFormat="1" x14ac:dyDescent="0.25"/>
    <row r="323" s="48" customFormat="1" x14ac:dyDescent="0.25"/>
    <row r="324" s="48" customFormat="1" x14ac:dyDescent="0.25"/>
    <row r="325" s="48" customFormat="1" x14ac:dyDescent="0.25"/>
    <row r="326" s="48" customFormat="1" x14ac:dyDescent="0.25"/>
    <row r="327" s="48" customFormat="1" x14ac:dyDescent="0.25"/>
    <row r="328" s="48" customFormat="1" x14ac:dyDescent="0.25"/>
    <row r="329" s="48" customFormat="1" x14ac:dyDescent="0.25"/>
    <row r="330" s="48" customFormat="1" x14ac:dyDescent="0.25"/>
    <row r="331" s="48" customFormat="1" x14ac:dyDescent="0.25"/>
    <row r="332" s="48" customFormat="1" x14ac:dyDescent="0.25"/>
    <row r="333" s="48" customFormat="1" x14ac:dyDescent="0.25"/>
    <row r="334" s="48" customFormat="1" x14ac:dyDescent="0.25"/>
    <row r="335" s="48" customFormat="1" x14ac:dyDescent="0.25"/>
    <row r="336" s="48" customFormat="1" x14ac:dyDescent="0.25"/>
    <row r="337" s="48" customFormat="1" x14ac:dyDescent="0.25"/>
    <row r="338" s="48" customFormat="1" x14ac:dyDescent="0.25"/>
    <row r="339" s="48" customFormat="1" x14ac:dyDescent="0.25"/>
    <row r="340" s="48" customFormat="1" x14ac:dyDescent="0.25"/>
    <row r="341" s="48" customFormat="1" x14ac:dyDescent="0.25"/>
    <row r="342" s="48" customFormat="1" x14ac:dyDescent="0.25"/>
    <row r="343" s="48" customFormat="1" x14ac:dyDescent="0.25"/>
    <row r="344" s="48" customFormat="1" x14ac:dyDescent="0.25"/>
    <row r="345" s="48" customFormat="1" x14ac:dyDescent="0.25"/>
    <row r="346" s="48" customFormat="1" x14ac:dyDescent="0.25"/>
    <row r="347" s="48" customFormat="1" x14ac:dyDescent="0.25"/>
    <row r="348" s="48" customFormat="1" x14ac:dyDescent="0.25"/>
    <row r="349" s="48" customFormat="1" x14ac:dyDescent="0.25"/>
    <row r="350" s="48" customFormat="1" x14ac:dyDescent="0.25"/>
    <row r="351" s="48" customFormat="1" x14ac:dyDescent="0.25"/>
    <row r="352" s="48" customFormat="1" x14ac:dyDescent="0.25"/>
    <row r="353" s="48" customFormat="1" x14ac:dyDescent="0.25"/>
    <row r="354" s="48" customFormat="1" x14ac:dyDescent="0.25"/>
    <row r="355" s="48" customFormat="1" x14ac:dyDescent="0.25"/>
    <row r="356" s="48" customFormat="1" x14ac:dyDescent="0.25"/>
    <row r="357" s="48" customFormat="1" x14ac:dyDescent="0.25"/>
    <row r="358" s="48" customFormat="1" x14ac:dyDescent="0.25"/>
    <row r="359" s="48" customFormat="1" x14ac:dyDescent="0.25"/>
    <row r="360" s="48" customFormat="1" x14ac:dyDescent="0.25"/>
    <row r="361" s="48" customFormat="1" x14ac:dyDescent="0.25"/>
    <row r="362" s="48" customFormat="1" x14ac:dyDescent="0.25"/>
    <row r="363" s="48" customFormat="1" x14ac:dyDescent="0.25"/>
    <row r="364" s="48" customFormat="1" x14ac:dyDescent="0.25"/>
    <row r="365" s="48" customFormat="1" x14ac:dyDescent="0.25"/>
    <row r="366" s="48" customFormat="1" x14ac:dyDescent="0.25"/>
    <row r="367" s="48" customFormat="1" x14ac:dyDescent="0.25"/>
    <row r="368" s="48" customFormat="1" x14ac:dyDescent="0.25"/>
    <row r="369" s="48" customFormat="1" x14ac:dyDescent="0.25"/>
    <row r="370" s="48" customFormat="1" x14ac:dyDescent="0.25"/>
    <row r="371" s="48" customFormat="1" x14ac:dyDescent="0.25"/>
    <row r="372" s="48" customFormat="1" x14ac:dyDescent="0.25"/>
    <row r="373" s="48" customFormat="1" x14ac:dyDescent="0.25"/>
    <row r="374" s="48" customFormat="1" x14ac:dyDescent="0.25"/>
    <row r="375" s="48" customFormat="1" x14ac:dyDescent="0.25"/>
    <row r="376" s="48" customFormat="1" x14ac:dyDescent="0.25"/>
    <row r="377" s="48" customFormat="1" x14ac:dyDescent="0.25"/>
    <row r="378" s="48" customFormat="1" x14ac:dyDescent="0.25"/>
    <row r="379" s="48" customFormat="1" x14ac:dyDescent="0.25"/>
    <row r="380" s="48" customFormat="1" x14ac:dyDescent="0.25"/>
    <row r="381" s="48" customFormat="1" x14ac:dyDescent="0.25"/>
    <row r="382" s="48" customFormat="1" x14ac:dyDescent="0.25"/>
    <row r="383" s="48" customFormat="1" x14ac:dyDescent="0.25"/>
    <row r="384" s="48" customFormat="1" x14ac:dyDescent="0.25"/>
    <row r="385" s="48" customFormat="1" x14ac:dyDescent="0.25"/>
    <row r="386" s="48" customFormat="1" x14ac:dyDescent="0.25"/>
    <row r="387" s="48" customFormat="1" x14ac:dyDescent="0.25"/>
    <row r="388" s="48" customFormat="1" x14ac:dyDescent="0.25"/>
    <row r="389" s="48" customFormat="1" x14ac:dyDescent="0.25"/>
    <row r="390" s="48" customFormat="1" x14ac:dyDescent="0.25"/>
    <row r="391" s="48" customFormat="1" x14ac:dyDescent="0.25"/>
    <row r="392" s="48" customFormat="1" x14ac:dyDescent="0.25"/>
    <row r="393" s="48" customFormat="1" x14ac:dyDescent="0.25"/>
    <row r="394" s="48" customFormat="1" x14ac:dyDescent="0.25"/>
    <row r="395" s="48" customFormat="1" x14ac:dyDescent="0.25"/>
    <row r="396" s="48" customFormat="1" x14ac:dyDescent="0.25"/>
    <row r="397" s="48" customFormat="1" x14ac:dyDescent="0.25"/>
    <row r="398" s="48" customFormat="1" x14ac:dyDescent="0.25"/>
    <row r="399" s="48" customFormat="1" x14ac:dyDescent="0.25"/>
    <row r="400" s="48" customFormat="1" x14ac:dyDescent="0.25"/>
    <row r="401" s="48" customFormat="1" x14ac:dyDescent="0.25"/>
    <row r="402" s="48" customFormat="1" x14ac:dyDescent="0.25"/>
    <row r="403" s="48" customFormat="1" x14ac:dyDescent="0.25"/>
    <row r="404" s="48" customFormat="1" x14ac:dyDescent="0.25"/>
    <row r="405" s="48" customFormat="1" x14ac:dyDescent="0.25"/>
    <row r="406" s="48" customFormat="1" x14ac:dyDescent="0.25"/>
    <row r="407" s="48" customFormat="1" x14ac:dyDescent="0.25"/>
    <row r="408" s="48" customFormat="1" x14ac:dyDescent="0.25"/>
    <row r="409" s="48" customFormat="1" x14ac:dyDescent="0.25"/>
    <row r="410" s="48" customFormat="1" x14ac:dyDescent="0.25"/>
    <row r="411" s="48" customFormat="1" x14ac:dyDescent="0.25"/>
    <row r="412" s="48" customFormat="1" x14ac:dyDescent="0.25"/>
    <row r="413" s="48" customFormat="1" x14ac:dyDescent="0.25"/>
    <row r="414" s="48" customFormat="1" x14ac:dyDescent="0.25"/>
    <row r="415" s="48" customFormat="1" x14ac:dyDescent="0.25"/>
    <row r="416" s="48" customFormat="1" x14ac:dyDescent="0.25"/>
    <row r="417" s="48" customFormat="1" x14ac:dyDescent="0.25"/>
    <row r="418" s="48" customFormat="1" x14ac:dyDescent="0.25"/>
    <row r="419" s="48" customFormat="1" x14ac:dyDescent="0.25"/>
    <row r="420" s="48" customFormat="1" x14ac:dyDescent="0.25"/>
    <row r="421" s="48" customFormat="1" x14ac:dyDescent="0.25"/>
    <row r="422" s="48" customFormat="1" x14ac:dyDescent="0.25"/>
    <row r="423" s="48" customFormat="1" x14ac:dyDescent="0.25"/>
    <row r="424" s="48" customFormat="1" x14ac:dyDescent="0.25"/>
    <row r="425" s="48" customFormat="1" x14ac:dyDescent="0.25"/>
    <row r="426" s="48" customFormat="1" x14ac:dyDescent="0.25"/>
    <row r="427" s="48" customFormat="1" x14ac:dyDescent="0.25"/>
    <row r="428" s="48" customFormat="1" x14ac:dyDescent="0.25"/>
    <row r="429" s="48" customFormat="1" x14ac:dyDescent="0.25"/>
    <row r="430" s="48" customFormat="1" x14ac:dyDescent="0.25"/>
    <row r="431" s="48" customFormat="1" x14ac:dyDescent="0.25"/>
    <row r="432" s="48" customFormat="1" x14ac:dyDescent="0.25"/>
    <row r="433" s="48" customFormat="1" x14ac:dyDescent="0.25"/>
    <row r="434" s="48" customFormat="1" x14ac:dyDescent="0.25"/>
    <row r="435" s="48" customFormat="1" x14ac:dyDescent="0.25"/>
    <row r="436" s="48" customFormat="1" x14ac:dyDescent="0.25"/>
    <row r="437" s="48" customFormat="1" x14ac:dyDescent="0.25"/>
    <row r="438" s="48" customFormat="1" x14ac:dyDescent="0.25"/>
    <row r="439" s="48" customFormat="1" x14ac:dyDescent="0.25"/>
    <row r="440" s="48" customFormat="1" x14ac:dyDescent="0.25"/>
    <row r="441" s="48" customFormat="1" x14ac:dyDescent="0.25"/>
    <row r="442" s="48" customFormat="1" x14ac:dyDescent="0.25"/>
    <row r="443" s="48" customFormat="1" x14ac:dyDescent="0.25"/>
    <row r="444" s="48" customFormat="1" x14ac:dyDescent="0.25"/>
    <row r="445" s="48" customFormat="1" x14ac:dyDescent="0.25"/>
    <row r="446" s="48" customFormat="1" x14ac:dyDescent="0.25"/>
    <row r="447" s="48" customFormat="1" x14ac:dyDescent="0.25"/>
    <row r="448" s="48" customFormat="1" x14ac:dyDescent="0.25"/>
    <row r="449" s="48" customFormat="1" x14ac:dyDescent="0.25"/>
    <row r="450" s="48" customFormat="1" x14ac:dyDescent="0.25"/>
    <row r="451" s="48" customFormat="1" x14ac:dyDescent="0.25"/>
    <row r="452" s="48" customFormat="1" x14ac:dyDescent="0.25"/>
    <row r="453" s="48" customFormat="1" x14ac:dyDescent="0.25"/>
    <row r="454" s="48" customFormat="1" x14ac:dyDescent="0.25"/>
    <row r="455" s="48" customFormat="1" x14ac:dyDescent="0.25"/>
    <row r="456" s="48" customFormat="1" x14ac:dyDescent="0.25"/>
    <row r="457" s="48" customFormat="1" x14ac:dyDescent="0.25"/>
    <row r="458" s="48" customFormat="1" x14ac:dyDescent="0.25"/>
    <row r="459" s="48" customFormat="1" x14ac:dyDescent="0.25"/>
    <row r="460" s="48" customFormat="1" x14ac:dyDescent="0.25"/>
    <row r="461" s="48" customFormat="1" x14ac:dyDescent="0.25"/>
    <row r="462" s="48" customFormat="1" x14ac:dyDescent="0.25"/>
    <row r="463" s="48" customFormat="1" x14ac:dyDescent="0.25"/>
    <row r="464" s="48" customFormat="1" x14ac:dyDescent="0.25"/>
    <row r="465" s="48" customFormat="1" x14ac:dyDescent="0.25"/>
    <row r="466" s="48" customFormat="1" x14ac:dyDescent="0.25"/>
    <row r="467" s="48" customFormat="1" x14ac:dyDescent="0.25"/>
    <row r="468" s="48" customFormat="1" x14ac:dyDescent="0.25"/>
    <row r="469" s="48" customFormat="1" x14ac:dyDescent="0.25"/>
    <row r="470" s="48" customFormat="1" x14ac:dyDescent="0.25"/>
    <row r="471" s="48" customFormat="1" x14ac:dyDescent="0.25"/>
    <row r="472" s="48" customFormat="1" x14ac:dyDescent="0.25"/>
    <row r="473" s="48" customFormat="1" x14ac:dyDescent="0.25"/>
    <row r="474" s="48" customFormat="1" x14ac:dyDescent="0.25"/>
    <row r="475" s="48" customFormat="1" x14ac:dyDescent="0.25"/>
    <row r="476" s="48" customFormat="1" x14ac:dyDescent="0.25"/>
    <row r="477" s="48" customFormat="1" x14ac:dyDescent="0.25"/>
    <row r="478" s="48" customFormat="1" x14ac:dyDescent="0.25"/>
    <row r="479" s="48" customFormat="1" x14ac:dyDescent="0.25"/>
    <row r="480" s="48" customFormat="1" x14ac:dyDescent="0.25"/>
    <row r="481" s="48" customFormat="1" x14ac:dyDescent="0.25"/>
    <row r="482" s="48" customFormat="1" x14ac:dyDescent="0.25"/>
    <row r="483" s="48" customFormat="1" x14ac:dyDescent="0.25"/>
    <row r="484" s="48" customFormat="1" x14ac:dyDescent="0.25"/>
    <row r="485" s="48" customFormat="1" x14ac:dyDescent="0.25"/>
    <row r="486" s="48" customFormat="1" x14ac:dyDescent="0.25"/>
    <row r="487" s="48" customFormat="1" x14ac:dyDescent="0.25"/>
    <row r="488" s="48" customFormat="1" x14ac:dyDescent="0.25"/>
    <row r="489" s="48" customFormat="1" x14ac:dyDescent="0.25"/>
    <row r="490" s="48" customFormat="1" x14ac:dyDescent="0.25"/>
    <row r="491" s="48" customFormat="1" x14ac:dyDescent="0.25"/>
    <row r="492" s="48" customFormat="1" x14ac:dyDescent="0.25"/>
    <row r="493" s="48" customFormat="1" x14ac:dyDescent="0.25"/>
    <row r="494" s="48" customFormat="1" x14ac:dyDescent="0.25"/>
    <row r="495" s="48" customFormat="1" x14ac:dyDescent="0.25"/>
    <row r="496" s="48" customFormat="1" x14ac:dyDescent="0.25"/>
    <row r="497" s="48" customFormat="1" x14ac:dyDescent="0.25"/>
    <row r="498" s="48" customFormat="1" x14ac:dyDescent="0.25"/>
    <row r="499" s="48" customFormat="1" x14ac:dyDescent="0.25"/>
    <row r="500" s="48" customFormat="1" x14ac:dyDescent="0.25"/>
    <row r="501" s="48" customFormat="1" x14ac:dyDescent="0.25"/>
    <row r="502" s="48" customFormat="1" x14ac:dyDescent="0.25"/>
    <row r="503" s="48" customFormat="1" x14ac:dyDescent="0.25"/>
    <row r="504" s="48" customFormat="1" x14ac:dyDescent="0.25"/>
    <row r="505" s="48" customFormat="1" x14ac:dyDescent="0.25"/>
    <row r="506" s="48" customFormat="1" x14ac:dyDescent="0.25"/>
    <row r="507" s="48" customFormat="1" x14ac:dyDescent="0.25"/>
    <row r="508" s="48" customFormat="1" x14ac:dyDescent="0.25"/>
    <row r="509" s="48" customFormat="1" x14ac:dyDescent="0.25"/>
    <row r="510" s="48" customFormat="1" x14ac:dyDescent="0.25"/>
    <row r="511" s="48" customFormat="1" x14ac:dyDescent="0.25"/>
    <row r="512" s="48" customFormat="1" x14ac:dyDescent="0.25"/>
    <row r="513" s="48" customFormat="1" x14ac:dyDescent="0.25"/>
    <row r="514" s="48" customFormat="1" x14ac:dyDescent="0.25"/>
    <row r="515" s="48" customFormat="1" x14ac:dyDescent="0.25"/>
    <row r="516" s="48" customFormat="1" x14ac:dyDescent="0.25"/>
    <row r="517" s="48" customFormat="1" x14ac:dyDescent="0.25"/>
    <row r="518" s="48" customFormat="1" x14ac:dyDescent="0.25"/>
    <row r="519" s="48" customFormat="1" x14ac:dyDescent="0.25"/>
    <row r="520" s="48" customFormat="1" x14ac:dyDescent="0.25"/>
    <row r="521" s="48" customFormat="1" x14ac:dyDescent="0.25"/>
    <row r="522" s="48" customFormat="1" x14ac:dyDescent="0.25"/>
    <row r="523" s="48" customFormat="1" x14ac:dyDescent="0.25"/>
    <row r="524" s="48" customFormat="1" x14ac:dyDescent="0.25"/>
    <row r="525" s="48" customFormat="1" x14ac:dyDescent="0.25"/>
    <row r="526" s="48" customFormat="1" x14ac:dyDescent="0.25"/>
    <row r="527" s="48" customFormat="1" x14ac:dyDescent="0.25"/>
    <row r="528" s="48" customFormat="1" x14ac:dyDescent="0.25"/>
    <row r="529" s="48" customFormat="1" x14ac:dyDescent="0.25"/>
    <row r="530" s="48" customFormat="1" x14ac:dyDescent="0.25"/>
  </sheetData>
  <mergeCells count="11">
    <mergeCell ref="A10:E10"/>
    <mergeCell ref="A46:E46"/>
    <mergeCell ref="A151:F151"/>
    <mergeCell ref="A166:F166"/>
    <mergeCell ref="A176:E176"/>
    <mergeCell ref="A1:E1"/>
    <mergeCell ref="A2:F2"/>
    <mergeCell ref="A4:A5"/>
    <mergeCell ref="B4:B5"/>
    <mergeCell ref="C4:E4"/>
    <mergeCell ref="F4:F5"/>
  </mergeCells>
  <pageMargins left="0.11811023622047245" right="0.11811023622047245" top="0.15748031496062992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под областные объекты</vt:lpstr>
      <vt:lpstr>потребность города</vt:lpstr>
      <vt:lpstr>для Горсовета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Н. Родина</dc:creator>
  <cp:lastModifiedBy>Анна В. Цурган</cp:lastModifiedBy>
  <cp:lastPrinted>2022-11-14T09:38:01Z</cp:lastPrinted>
  <dcterms:created xsi:type="dcterms:W3CDTF">2022-10-03T11:52:05Z</dcterms:created>
  <dcterms:modified xsi:type="dcterms:W3CDTF">2022-11-24T12:22:08Z</dcterms:modified>
</cp:coreProperties>
</file>