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845" windowWidth="14805" windowHeight="6270"/>
  </bookViews>
  <sheets>
    <sheet name="Расходы дорожного фонда (БГСН)" sheetId="2" r:id="rId1"/>
  </sheets>
  <definedNames>
    <definedName name="_xlnm._FilterDatabase" localSheetId="0" hidden="1">'Расходы дорожного фонда (БГСН)'!$A$31:$L$46</definedName>
    <definedName name="_xlnm.Print_Titles" localSheetId="0">'Расходы дорожного фонда (БГСН)'!$31:$31</definedName>
    <definedName name="_xlnm.Print_Area" localSheetId="0">'Расходы дорожного фонда (БГСН)'!$A$1:$H$52</definedName>
  </definedNames>
  <calcPr calcId="145621"/>
</workbook>
</file>

<file path=xl/calcChain.xml><?xml version="1.0" encoding="utf-8"?>
<calcChain xmlns="http://schemas.openxmlformats.org/spreadsheetml/2006/main">
  <c r="G43" i="2" l="1"/>
  <c r="G44" i="2" s="1"/>
  <c r="G46" i="2" s="1"/>
  <c r="H43" i="2"/>
  <c r="F43" i="2"/>
  <c r="G26" i="2"/>
  <c r="F26" i="2"/>
  <c r="H25" i="2"/>
  <c r="H27" i="2" s="1"/>
  <c r="G25" i="2"/>
  <c r="F25" i="2"/>
  <c r="H11" i="2"/>
  <c r="G11" i="2"/>
  <c r="F11" i="2"/>
  <c r="F27" i="2" l="1"/>
  <c r="F28" i="2" s="1"/>
  <c r="F45" i="2" s="1"/>
  <c r="G27" i="2"/>
  <c r="H44" i="2"/>
  <c r="H46" i="2" s="1"/>
  <c r="F44" i="2"/>
  <c r="F46" i="2" s="1"/>
  <c r="H28" i="2"/>
  <c r="H45" i="2" s="1"/>
  <c r="G28" i="2" l="1"/>
  <c r="G45" i="2" s="1"/>
</calcChain>
</file>

<file path=xl/sharedStrings.xml><?xml version="1.0" encoding="utf-8"?>
<sst xmlns="http://schemas.openxmlformats.org/spreadsheetml/2006/main" count="97" uniqueCount="73">
  <si>
    <t>НР (наименование)</t>
  </si>
  <si>
    <t>Рз Пр</t>
  </si>
  <si>
    <t>ВР</t>
  </si>
  <si>
    <t>ИТОГО по муниципальной программе</t>
  </si>
  <si>
    <t>Код ГРБС</t>
  </si>
  <si>
    <t>НР</t>
  </si>
  <si>
    <t xml:space="preserve">Расходы муниципального дорожного фонда </t>
  </si>
  <si>
    <t>ИТОГО по главному распорядителю бюджетных средств</t>
  </si>
  <si>
    <t>КБК доходов</t>
  </si>
  <si>
    <t>Наименование доходов</t>
  </si>
  <si>
    <t xml:space="preserve">Доходы муниципального дорожного фонда </t>
  </si>
  <si>
    <t>Целевые остатки средств дорожного фонда на начало финансового года</t>
  </si>
  <si>
    <t>КБК источников</t>
  </si>
  <si>
    <t>ВСЕГО расходов:</t>
  </si>
  <si>
    <t>ИТОГО доходов:</t>
  </si>
  <si>
    <t>ИТОГО источников:</t>
  </si>
  <si>
    <t>Норматив зачисления в дорожный фонд</t>
  </si>
  <si>
    <t>ВСЕГО ресурсы мунципального дорожного фонда:</t>
  </si>
  <si>
    <t>Наименование источников финансирования дефицита бюджета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</si>
  <si>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</si>
  <si>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008</t>
  </si>
  <si>
    <t>Муниципальная программа "Повышение безопасности дорожного движения в городе Брянске "</t>
  </si>
  <si>
    <t>Главный распорядитель бюджетных средств  - Комитет по жилищно - коммунальному хозяйству Брянской го-родской администрации</t>
  </si>
  <si>
    <t>Обеспечение сохранности автомобильных дорог местного значения и условий безопасного движения по ним</t>
  </si>
  <si>
    <t>0409</t>
  </si>
  <si>
    <t>Обеспечение сохранности автомобильных дорог местного значения и условий безопасности движения по ним</t>
  </si>
  <si>
    <t>000 202 25021 04 0000 150</t>
  </si>
  <si>
    <t xml:space="preserve"> 000 202 20216 04 0000 150</t>
  </si>
  <si>
    <t>2024 год</t>
  </si>
  <si>
    <t>Развитие и совершенствование сети автомобильных дорог местного значения общего пользования</t>
  </si>
  <si>
    <t>Бюджетные инвестиции в объекты капитального строительства муниципальной собственности</t>
  </si>
  <si>
    <t>Повышение безопасности дорожного движения</t>
  </si>
  <si>
    <t>Стимулирование программ развития жилищного строительства субъектов Российской Федерации</t>
  </si>
  <si>
    <t>В том числе за счет средств муниципального дорожного фонда (соответсвует доходам)</t>
  </si>
  <si>
    <t>Иные налоговые и неналоговые доходы бюджета городского округа город Брянск</t>
  </si>
  <si>
    <t>В соответствии с Решением БГСНД о бюджете в размере необходимом для обеспечения расходов дорожного фонда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</si>
  <si>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</si>
  <si>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Остаток на 01.01.2023</t>
  </si>
  <si>
    <t xml:space="preserve">2023 год </t>
  </si>
  <si>
    <t>2025 год</t>
  </si>
  <si>
    <t>2023 год первоначально</t>
  </si>
  <si>
    <t>2024 год первоначально</t>
  </si>
  <si>
    <t>2025 год первоначально</t>
  </si>
  <si>
    <t xml:space="preserve"> 100 10302000 01 0000 110</t>
  </si>
  <si>
    <t>Доходы от уплаты акцизов на нефтепродукты</t>
  </si>
  <si>
    <t xml:space="preserve"> 008 10807173 01 0000 110</t>
  </si>
  <si>
    <t xml:space="preserve"> 008 11105092 04 0000 120</t>
  </si>
  <si>
    <t>009 11502040 04 0100 140</t>
  </si>
  <si>
    <t>008 11611064 01 0000 140</t>
  </si>
  <si>
    <t>Государственная пошлина за выдачу 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</si>
  <si>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Доходы от предоставления на платной основе парковок (парковочных мест), расположенных на автодорогах общего пользования местного значения </t>
  </si>
  <si>
    <t>008 1 13 01530 04 0000 140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</si>
  <si>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</si>
  <si>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Плата за техническое сопровождение производства земляных работ</t>
  </si>
  <si>
    <t>008 11610062 04 0000 140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</si>
  <si>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</si>
  <si>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</si>
  <si>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Расшифровка источников формирования и направлений расходов средств муниципального дорожного фонда 2023-2025 годы</t>
  </si>
  <si>
    <t>02 1 F1 50210</t>
  </si>
  <si>
    <t>410</t>
  </si>
  <si>
    <t>Финансовое обеспечение дорожной деятельности на территории Брянской области в рамках реализации национального проекта "Безопасные и качественные автомобильные дороги"</t>
  </si>
  <si>
    <t>02 1 R1 16260</t>
  </si>
  <si>
    <t>240</t>
  </si>
  <si>
    <t>02 4 01 81610</t>
  </si>
  <si>
    <t>02 4 01 81660</t>
  </si>
  <si>
    <t>02 4 01 S6170</t>
  </si>
  <si>
    <t>610</t>
  </si>
  <si>
    <t>02 4 02 81680</t>
  </si>
  <si>
    <t>02 4 02 S6160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</si>
  <si>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</si>
  <si>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>02 4 03 98001</t>
  </si>
  <si>
    <t xml:space="preserve">Начальник финансового управления       </t>
  </si>
  <si>
    <t>Е.В. Качур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</si>
</sst>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Times New Roman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 Cy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rgb="FF000000"/>
      <name val="Arial Cyr"/>
    </font>
    <font>
      <sz val="10"/>
      <color rgb="FF000000"/>
      <name val="Arial Cyr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rgb="FFD8E4B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>
      <alignment vertical="top" wrapText="1"/>
    </xf>
    <xf numFmtId="0" fontId="1" fillId="0" borderId="0"/>
    <xf numFmtId="0" fontId="2" fillId="0" borderId="14">
      <alignment horizontal="left" wrapText="1" indent="2"/>
    </xf>
    <xf numFmtId="4" fontId="3" fillId="3" borderId="15">
      <alignment horizontal="right" vertical="top" shrinkToFit="1"/>
    </xf>
    <xf numFmtId="0" fontId="10" fillId="0" borderId="0">
      <alignment horizontal="center"/>
    </xf>
    <xf numFmtId="0" fontId="11" fillId="0" borderId="0"/>
    <xf numFmtId="0" fontId="1" fillId="0" borderId="0"/>
    <xf numFmtId="0" fontId="11" fillId="0" borderId="0">
      <alignment horizontal="right"/>
    </xf>
    <xf numFmtId="0" fontId="11" fillId="0" borderId="15">
      <alignment horizontal="center" vertical="center" wrapText="1"/>
    </xf>
    <xf numFmtId="0" fontId="3" fillId="0" borderId="15">
      <alignment vertical="top" wrapText="1"/>
    </xf>
    <xf numFmtId="1" fontId="11" fillId="0" borderId="15">
      <alignment horizontal="center" vertical="top" shrinkToFit="1"/>
    </xf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5" borderId="0"/>
    <xf numFmtId="0" fontId="11" fillId="5" borderId="0">
      <alignment shrinkToFit="1"/>
    </xf>
    <xf numFmtId="0" fontId="3" fillId="0" borderId="16">
      <alignment horizontal="right"/>
    </xf>
    <xf numFmtId="4" fontId="3" fillId="3" borderId="16">
      <alignment horizontal="right" vertical="top" shrinkToFit="1"/>
    </xf>
    <xf numFmtId="4" fontId="3" fillId="6" borderId="16">
      <alignment horizontal="right" vertical="top" shrinkToFit="1"/>
    </xf>
    <xf numFmtId="0" fontId="11" fillId="0" borderId="0">
      <alignment horizontal="left" wrapText="1"/>
    </xf>
    <xf numFmtId="1" fontId="11" fillId="0" borderId="15">
      <alignment vertical="top" wrapText="1"/>
    </xf>
    <xf numFmtId="0" fontId="11" fillId="5" borderId="0">
      <alignment horizontal="center"/>
    </xf>
    <xf numFmtId="4" fontId="3" fillId="0" borderId="15">
      <alignment horizontal="right" vertical="top" shrinkToFit="1"/>
    </xf>
    <xf numFmtId="4" fontId="11" fillId="0" borderId="15">
      <alignment horizontal="right" vertical="top" shrinkToFit="1"/>
    </xf>
    <xf numFmtId="4" fontId="3" fillId="6" borderId="15">
      <alignment horizontal="right" vertical="top" shrinkToFit="1"/>
    </xf>
    <xf numFmtId="0" fontId="11" fillId="0" borderId="0">
      <alignment vertical="top"/>
    </xf>
  </cellStyleXfs>
  <cellXfs count="74">
    <xf numFmtId="0" fontId="0" fillId="0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" fontId="6" fillId="0" borderId="0" xfId="0" applyNumberFormat="1" applyFont="1" applyFill="1" applyAlignment="1">
      <alignment vertical="top" wrapText="1"/>
    </xf>
    <xf numFmtId="4" fontId="6" fillId="0" borderId="2" xfId="0" applyNumberFormat="1" applyFont="1" applyFill="1" applyBorder="1" applyAlignment="1">
      <alignment horizontal="right" vertical="center" wrapText="1"/>
    </xf>
    <xf numFmtId="0" fontId="5" fillId="0" borderId="2" xfId="2" applyNumberFormat="1" applyFont="1" applyFill="1" applyBorder="1" applyAlignment="1" applyProtection="1">
      <alignment vertical="top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" fontId="5" fillId="0" borderId="0" xfId="0" applyNumberFormat="1" applyFont="1" applyFill="1" applyAlignment="1">
      <alignment vertical="top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7" fillId="0" borderId="2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4" fontId="7" fillId="4" borderId="2" xfId="0" applyNumberFormat="1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vertical="top" wrapText="1"/>
    </xf>
    <xf numFmtId="2" fontId="13" fillId="0" borderId="0" xfId="0" applyNumberFormat="1" applyFont="1" applyFill="1" applyAlignment="1">
      <alignment vertical="top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4" fontId="5" fillId="2" borderId="6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</cellXfs>
  <cellStyles count="28">
    <cellStyle name="br" xfId="11"/>
    <cellStyle name="col" xfId="12"/>
    <cellStyle name="Normal_data" xfId="1"/>
    <cellStyle name="style0" xfId="13"/>
    <cellStyle name="td" xfId="14"/>
    <cellStyle name="tr" xfId="15"/>
    <cellStyle name="xl21" xfId="16"/>
    <cellStyle name="xl22" xfId="8"/>
    <cellStyle name="xl23" xfId="5"/>
    <cellStyle name="xl24" xfId="17"/>
    <cellStyle name="xl25" xfId="18"/>
    <cellStyle name="xl26" xfId="19"/>
    <cellStyle name="xl27" xfId="20"/>
    <cellStyle name="xl28" xfId="4"/>
    <cellStyle name="xl29" xfId="7"/>
    <cellStyle name="xl30" xfId="21"/>
    <cellStyle name="xl31" xfId="2"/>
    <cellStyle name="xl31 2" xfId="9"/>
    <cellStyle name="xl32" xfId="22"/>
    <cellStyle name="xl33" xfId="10"/>
    <cellStyle name="xl34" xfId="23"/>
    <cellStyle name="xl35" xfId="3"/>
    <cellStyle name="xl36" xfId="24"/>
    <cellStyle name="xl37" xfId="25"/>
    <cellStyle name="xl38" xfId="26"/>
    <cellStyle name="xl39" xfId="27"/>
    <cellStyle name="Обычный" xfId="0" builtinId="0"/>
    <cellStyle name="Обычн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tabSelected="1" view="pageBreakPreview" topLeftCell="A44" zoomScale="90" zoomScaleNormal="90" zoomScaleSheetLayoutView="90" workbookViewId="0">
      <selection activeCell="A51" sqref="A51:XFD51"/>
    </sheetView>
  </sheetViews>
  <sheetFormatPr defaultRowHeight="18.75" x14ac:dyDescent="0.2"/>
  <cols>
    <col min="1" max="1" width="9.6640625" style="1" customWidth="1"/>
    <col min="2" max="2" width="30.33203125" style="1" customWidth="1"/>
    <col min="3" max="3" width="53.83203125" style="1" customWidth="1"/>
    <col min="4" max="4" width="14.33203125" style="1" customWidth="1"/>
    <col min="5" max="5" width="15.33203125" style="1" customWidth="1"/>
    <col min="6" max="6" width="28" style="1" customWidth="1"/>
    <col min="7" max="7" width="27.83203125" style="1" customWidth="1"/>
    <col min="8" max="8" width="25.83203125" style="1" customWidth="1"/>
    <col min="9" max="12" width="29.1640625" style="5" customWidth="1"/>
    <col min="13" max="16384" width="9.33203125" style="1"/>
  </cols>
  <sheetData>
    <row r="1" spans="1:8" ht="49.5" customHeight="1" x14ac:dyDescent="0.2">
      <c r="A1" s="60" t="s">
        <v>57</v>
      </c>
      <c r="B1" s="60"/>
      <c r="C1" s="60"/>
      <c r="D1" s="60"/>
      <c r="E1" s="60"/>
      <c r="F1" s="60"/>
      <c r="G1" s="60"/>
      <c r="H1" s="60"/>
    </row>
    <row r="3" spans="1:8" x14ac:dyDescent="0.2">
      <c r="A3" s="48" t="s">
        <v>11</v>
      </c>
      <c r="B3" s="48"/>
      <c r="C3" s="48"/>
      <c r="D3" s="48"/>
      <c r="E3" s="48"/>
      <c r="F3" s="48"/>
      <c r="G3" s="48"/>
      <c r="H3" s="48"/>
    </row>
    <row r="4" spans="1:8" x14ac:dyDescent="0.2">
      <c r="A4" s="61" t="s">
        <v>12</v>
      </c>
      <c r="B4" s="61"/>
      <c r="C4" s="62" t="s">
        <v>18</v>
      </c>
      <c r="D4" s="62"/>
      <c r="E4" s="63"/>
      <c r="F4" s="68" t="s">
        <v>37</v>
      </c>
      <c r="G4" s="68">
        <v>45292</v>
      </c>
      <c r="H4" s="68">
        <v>45658</v>
      </c>
    </row>
    <row r="5" spans="1:8" x14ac:dyDescent="0.2">
      <c r="A5" s="61"/>
      <c r="B5" s="61"/>
      <c r="C5" s="64"/>
      <c r="D5" s="64"/>
      <c r="E5" s="65"/>
      <c r="F5" s="69"/>
      <c r="G5" s="69"/>
      <c r="H5" s="69"/>
    </row>
    <row r="6" spans="1:8" x14ac:dyDescent="0.2">
      <c r="A6" s="61"/>
      <c r="B6" s="61"/>
      <c r="C6" s="66"/>
      <c r="D6" s="66"/>
      <c r="E6" s="67"/>
      <c r="F6" s="70"/>
      <c r="G6" s="70"/>
      <c r="H6" s="70"/>
    </row>
    <row r="7" spans="1:8" x14ac:dyDescent="0.2">
      <c r="A7" s="71"/>
      <c r="B7" s="72"/>
      <c r="C7" s="71"/>
      <c r="D7" s="73"/>
      <c r="E7" s="72"/>
      <c r="F7" s="2"/>
      <c r="G7" s="3"/>
      <c r="H7" s="3"/>
    </row>
    <row r="8" spans="1:8" x14ac:dyDescent="0.2">
      <c r="A8" s="71"/>
      <c r="B8" s="72"/>
      <c r="C8" s="71"/>
      <c r="D8" s="73"/>
      <c r="E8" s="72"/>
      <c r="F8" s="2"/>
      <c r="G8" s="3"/>
      <c r="H8" s="3"/>
    </row>
    <row r="9" spans="1:8" x14ac:dyDescent="0.2">
      <c r="A9" s="71"/>
      <c r="B9" s="72"/>
      <c r="C9" s="71"/>
      <c r="D9" s="73"/>
      <c r="E9" s="72"/>
      <c r="F9" s="2"/>
      <c r="G9" s="3"/>
      <c r="H9" s="3"/>
    </row>
    <row r="10" spans="1:8" x14ac:dyDescent="0.2">
      <c r="A10" s="71"/>
      <c r="B10" s="72"/>
      <c r="C10" s="71"/>
      <c r="D10" s="73"/>
      <c r="E10" s="72"/>
      <c r="F10" s="2"/>
      <c r="G10" s="3"/>
      <c r="H10" s="3"/>
    </row>
    <row r="11" spans="1:8" x14ac:dyDescent="0.2">
      <c r="A11" s="32" t="s">
        <v>15</v>
      </c>
      <c r="B11" s="33"/>
      <c r="C11" s="33"/>
      <c r="D11" s="33"/>
      <c r="E11" s="34"/>
      <c r="F11" s="4">
        <f>SUM(F7:F10)</f>
        <v>0</v>
      </c>
      <c r="G11" s="4">
        <f t="shared" ref="G11:H11" si="0">SUM(G7:G10)</f>
        <v>0</v>
      </c>
      <c r="H11" s="4">
        <f t="shared" si="0"/>
        <v>0</v>
      </c>
    </row>
    <row r="13" spans="1:8" x14ac:dyDescent="0.2">
      <c r="A13" s="48" t="s">
        <v>10</v>
      </c>
      <c r="B13" s="48"/>
      <c r="C13" s="48"/>
      <c r="D13" s="48"/>
      <c r="E13" s="48"/>
      <c r="F13" s="48"/>
      <c r="G13" s="48"/>
      <c r="H13" s="48"/>
    </row>
    <row r="14" spans="1:8" x14ac:dyDescent="0.2">
      <c r="A14" s="37" t="s">
        <v>8</v>
      </c>
      <c r="B14" s="37"/>
      <c r="C14" s="37" t="s">
        <v>9</v>
      </c>
      <c r="D14" s="49" t="s">
        <v>16</v>
      </c>
      <c r="E14" s="50"/>
      <c r="F14" s="55" t="s">
        <v>38</v>
      </c>
      <c r="G14" s="55" t="s">
        <v>28</v>
      </c>
      <c r="H14" s="55" t="s">
        <v>39</v>
      </c>
    </row>
    <row r="15" spans="1:8" x14ac:dyDescent="0.2">
      <c r="A15" s="37"/>
      <c r="B15" s="37"/>
      <c r="C15" s="37"/>
      <c r="D15" s="51"/>
      <c r="E15" s="52"/>
      <c r="F15" s="56"/>
      <c r="G15" s="56"/>
      <c r="H15" s="56"/>
    </row>
    <row r="16" spans="1:8" x14ac:dyDescent="0.2">
      <c r="A16" s="37"/>
      <c r="B16" s="37"/>
      <c r="C16" s="37"/>
      <c r="D16" s="53"/>
      <c r="E16" s="54"/>
      <c r="F16" s="57"/>
      <c r="G16" s="57"/>
      <c r="H16" s="57"/>
    </row>
    <row r="17" spans="1:12" ht="37.5" x14ac:dyDescent="0.2">
      <c r="A17" s="36" t="s">
        <v>43</v>
      </c>
      <c r="B17" s="36"/>
      <c r="C17" s="9" t="s">
        <v>44</v>
      </c>
      <c r="D17" s="36"/>
      <c r="E17" s="36"/>
      <c r="F17" s="10">
        <v>33751000</v>
      </c>
      <c r="G17" s="10">
        <v>34568000</v>
      </c>
      <c r="H17" s="10">
        <v>36162000</v>
      </c>
    </row>
    <row r="18" spans="1:12" ht="168.75" x14ac:dyDescent="0.2">
      <c r="A18" s="36" t="s">
        <v>45</v>
      </c>
      <c r="B18" s="36"/>
      <c r="C18" s="9" t="s">
        <v>49</v>
      </c>
      <c r="D18" s="36"/>
      <c r="E18" s="36"/>
      <c r="F18" s="10">
        <v>112000</v>
      </c>
      <c r="G18" s="10">
        <v>110400</v>
      </c>
      <c r="H18" s="10">
        <v>108800</v>
      </c>
    </row>
    <row r="19" spans="1:12" s="11" customFormat="1" ht="93.75" x14ac:dyDescent="0.2">
      <c r="A19" s="36" t="s">
        <v>46</v>
      </c>
      <c r="B19" s="37"/>
      <c r="C19" s="9" t="s">
        <v>50</v>
      </c>
      <c r="D19" s="36"/>
      <c r="E19" s="37"/>
      <c r="F19" s="10">
        <v>116400</v>
      </c>
      <c r="G19" s="10">
        <v>65200</v>
      </c>
      <c r="H19" s="10">
        <v>261300</v>
      </c>
      <c r="I19" s="13"/>
      <c r="J19" s="13"/>
      <c r="K19" s="13"/>
      <c r="L19" s="13"/>
    </row>
    <row r="20" spans="1:12" s="11" customFormat="1" ht="118.5" customHeight="1" x14ac:dyDescent="0.2">
      <c r="A20" s="36" t="s">
        <v>51</v>
      </c>
      <c r="B20" s="37"/>
      <c r="C20" s="9" t="s">
        <v>52</v>
      </c>
      <c r="D20" s="36"/>
      <c r="E20" s="37"/>
      <c r="F20" s="10">
        <v>462000</v>
      </c>
      <c r="G20" s="10">
        <v>462000</v>
      </c>
      <c r="H20" s="10">
        <v>462000</v>
      </c>
      <c r="I20" s="13"/>
      <c r="J20" s="13"/>
      <c r="K20" s="13"/>
      <c r="L20" s="13"/>
    </row>
    <row r="21" spans="1:12" s="11" customFormat="1" ht="37.5" x14ac:dyDescent="0.2">
      <c r="A21" s="36" t="s">
        <v>47</v>
      </c>
      <c r="B21" s="37"/>
      <c r="C21" s="9" t="s">
        <v>53</v>
      </c>
      <c r="D21" s="36"/>
      <c r="E21" s="37"/>
      <c r="F21" s="10">
        <v>2690000</v>
      </c>
      <c r="G21" s="10">
        <v>2850000</v>
      </c>
      <c r="H21" s="10">
        <v>3020000</v>
      </c>
      <c r="I21" s="13"/>
      <c r="J21" s="13"/>
      <c r="K21" s="13"/>
      <c r="L21" s="13"/>
    </row>
    <row r="22" spans="1:12" s="11" customFormat="1" ht="168.75" x14ac:dyDescent="0.2">
      <c r="A22" s="36" t="s">
        <v>54</v>
      </c>
      <c r="B22" s="37"/>
      <c r="C22" s="9" t="s">
        <v>55</v>
      </c>
      <c r="D22" s="36"/>
      <c r="E22" s="37"/>
      <c r="F22" s="10">
        <v>488300</v>
      </c>
      <c r="G22" s="10">
        <v>488300</v>
      </c>
      <c r="H22" s="10">
        <v>488300</v>
      </c>
      <c r="I22" s="13"/>
      <c r="J22" s="13"/>
      <c r="K22" s="13"/>
      <c r="L22" s="13"/>
    </row>
    <row r="23" spans="1:12" s="11" customFormat="1" ht="138.75" customHeight="1" x14ac:dyDescent="0.2">
      <c r="A23" s="36" t="s">
        <v>48</v>
      </c>
      <c r="B23" s="37"/>
      <c r="C23" s="9" t="s">
        <v>56</v>
      </c>
      <c r="D23" s="36"/>
      <c r="E23" s="37"/>
      <c r="F23" s="10">
        <v>407200</v>
      </c>
      <c r="G23" s="10">
        <v>407200</v>
      </c>
      <c r="H23" s="10">
        <v>407200</v>
      </c>
      <c r="I23" s="13"/>
      <c r="J23" s="13"/>
      <c r="K23" s="13"/>
      <c r="L23" s="13"/>
    </row>
    <row r="24" spans="1:12" s="11" customFormat="1" ht="108.75" customHeight="1" x14ac:dyDescent="0.2">
      <c r="A24" s="38"/>
      <c r="B24" s="39"/>
      <c r="C24" s="12" t="s">
        <v>34</v>
      </c>
      <c r="D24" s="40" t="s">
        <v>35</v>
      </c>
      <c r="E24" s="41"/>
      <c r="F24" s="10">
        <v>69824313.460000038</v>
      </c>
      <c r="G24" s="10">
        <v>63906755.749999762</v>
      </c>
      <c r="H24" s="10">
        <v>93255917.430000067</v>
      </c>
      <c r="I24" s="13"/>
      <c r="J24" s="13"/>
      <c r="K24" s="13"/>
      <c r="L24" s="13"/>
    </row>
    <row r="25" spans="1:12" s="11" customFormat="1" ht="187.5" x14ac:dyDescent="0.2">
      <c r="A25" s="38" t="s">
        <v>27</v>
      </c>
      <c r="B25" s="39"/>
      <c r="C25" s="12" t="s">
        <v>36</v>
      </c>
      <c r="D25" s="42"/>
      <c r="E25" s="39"/>
      <c r="F25" s="10">
        <f>1119332706.73+1220000000+461103074.02</f>
        <v>2800435780.75</v>
      </c>
      <c r="G25" s="10">
        <f>1050692489.58+8325781.57+479547196.97</f>
        <v>1538565468.1200001</v>
      </c>
      <c r="H25" s="10">
        <f>824252375.43+548729084.86</f>
        <v>1372981460.29</v>
      </c>
      <c r="I25" s="13"/>
      <c r="J25" s="13"/>
      <c r="K25" s="13"/>
      <c r="L25" s="13"/>
    </row>
    <row r="26" spans="1:12" s="11" customFormat="1" ht="93.75" x14ac:dyDescent="0.2">
      <c r="A26" s="38" t="s">
        <v>26</v>
      </c>
      <c r="B26" s="43"/>
      <c r="C26" s="12" t="s">
        <v>19</v>
      </c>
      <c r="D26" s="38"/>
      <c r="E26" s="43"/>
      <c r="F26" s="10">
        <f>46800570</f>
        <v>46800570</v>
      </c>
      <c r="G26" s="10">
        <f>52915213.73</f>
        <v>52915213.729999997</v>
      </c>
      <c r="H26" s="10"/>
      <c r="I26" s="13"/>
      <c r="J26" s="13"/>
      <c r="K26" s="13"/>
      <c r="L26" s="13"/>
    </row>
    <row r="27" spans="1:12" s="11" customFormat="1" x14ac:dyDescent="0.2">
      <c r="A27" s="44" t="s">
        <v>14</v>
      </c>
      <c r="B27" s="45"/>
      <c r="C27" s="45"/>
      <c r="D27" s="45"/>
      <c r="E27" s="46"/>
      <c r="F27" s="14">
        <f>SUM(F17:F26)</f>
        <v>2955087564.21</v>
      </c>
      <c r="G27" s="14">
        <f>SUM(G17:G26)</f>
        <v>1694338537.5999999</v>
      </c>
      <c r="H27" s="14">
        <f>SUM(H17:H26)</f>
        <v>1507146977.72</v>
      </c>
      <c r="I27" s="13"/>
      <c r="J27" s="13"/>
      <c r="K27" s="13"/>
      <c r="L27" s="13"/>
    </row>
    <row r="28" spans="1:12" s="11" customFormat="1" x14ac:dyDescent="0.2">
      <c r="A28" s="44" t="s">
        <v>17</v>
      </c>
      <c r="B28" s="45"/>
      <c r="C28" s="45"/>
      <c r="D28" s="45"/>
      <c r="E28" s="46"/>
      <c r="F28" s="14">
        <f>F11+F27</f>
        <v>2955087564.21</v>
      </c>
      <c r="G28" s="14">
        <f>G11+G27</f>
        <v>1694338537.5999999</v>
      </c>
      <c r="H28" s="14">
        <f>H11+H27</f>
        <v>1507146977.72</v>
      </c>
      <c r="I28" s="13"/>
      <c r="J28" s="13"/>
      <c r="K28" s="13"/>
      <c r="L28" s="13"/>
    </row>
    <row r="29" spans="1:12" x14ac:dyDescent="0.2">
      <c r="G29" s="5"/>
      <c r="H29" s="5"/>
    </row>
    <row r="30" spans="1:12" s="11" customFormat="1" x14ac:dyDescent="0.2">
      <c r="A30" s="47" t="s">
        <v>6</v>
      </c>
      <c r="B30" s="47"/>
      <c r="C30" s="47"/>
      <c r="D30" s="47"/>
      <c r="E30" s="47"/>
      <c r="F30" s="47"/>
      <c r="G30" s="47"/>
      <c r="H30" s="47"/>
      <c r="I30" s="13"/>
      <c r="J30" s="13"/>
      <c r="K30" s="13"/>
      <c r="L30" s="13"/>
    </row>
    <row r="31" spans="1:12" s="11" customFormat="1" ht="37.5" x14ac:dyDescent="0.2">
      <c r="A31" s="21" t="s">
        <v>4</v>
      </c>
      <c r="B31" s="21" t="s">
        <v>5</v>
      </c>
      <c r="C31" s="21" t="s">
        <v>0</v>
      </c>
      <c r="D31" s="21" t="s">
        <v>1</v>
      </c>
      <c r="E31" s="21" t="s">
        <v>2</v>
      </c>
      <c r="F31" s="15" t="s">
        <v>40</v>
      </c>
      <c r="G31" s="21" t="s">
        <v>41</v>
      </c>
      <c r="H31" s="21" t="s">
        <v>42</v>
      </c>
      <c r="I31" s="13"/>
      <c r="J31" s="13"/>
      <c r="K31" s="13"/>
      <c r="L31" s="13"/>
    </row>
    <row r="32" spans="1:12" s="11" customFormat="1" ht="28.5" customHeight="1" x14ac:dyDescent="0.2">
      <c r="A32" s="35" t="s">
        <v>21</v>
      </c>
      <c r="B32" s="35"/>
      <c r="C32" s="35"/>
      <c r="D32" s="35"/>
      <c r="E32" s="35"/>
      <c r="F32" s="35"/>
      <c r="G32" s="35"/>
      <c r="H32" s="35"/>
      <c r="I32" s="13"/>
      <c r="J32" s="13"/>
      <c r="K32" s="13"/>
      <c r="L32" s="13"/>
    </row>
    <row r="33" spans="1:12" s="11" customFormat="1" ht="31.5" customHeight="1" x14ac:dyDescent="0.2">
      <c r="A33" s="24" t="s">
        <v>22</v>
      </c>
      <c r="B33" s="24"/>
      <c r="C33" s="24"/>
      <c r="D33" s="24"/>
      <c r="E33" s="24"/>
      <c r="F33" s="24"/>
      <c r="G33" s="24"/>
      <c r="H33" s="24"/>
      <c r="I33" s="13"/>
      <c r="J33" s="13"/>
      <c r="K33" s="13"/>
      <c r="L33" s="13"/>
    </row>
    <row r="34" spans="1:12" s="6" customFormat="1" ht="56.25" x14ac:dyDescent="0.2">
      <c r="A34" s="22" t="s">
        <v>20</v>
      </c>
      <c r="B34" s="22" t="s">
        <v>58</v>
      </c>
      <c r="C34" s="12" t="s">
        <v>32</v>
      </c>
      <c r="D34" s="22" t="s">
        <v>24</v>
      </c>
      <c r="E34" s="22" t="s">
        <v>59</v>
      </c>
      <c r="F34" s="16">
        <v>47273303.030000001</v>
      </c>
      <c r="G34" s="8">
        <v>53449710.840000004</v>
      </c>
      <c r="H34" s="8">
        <v>0</v>
      </c>
      <c r="I34" s="7"/>
      <c r="J34" s="7"/>
      <c r="K34" s="7"/>
      <c r="L34" s="7"/>
    </row>
    <row r="35" spans="1:12" s="6" customFormat="1" ht="112.5" x14ac:dyDescent="0.2">
      <c r="A35" s="22" t="s">
        <v>20</v>
      </c>
      <c r="B35" s="22" t="s">
        <v>61</v>
      </c>
      <c r="C35" s="12" t="s">
        <v>60</v>
      </c>
      <c r="D35" s="22" t="s">
        <v>24</v>
      </c>
      <c r="E35" s="22" t="s">
        <v>62</v>
      </c>
      <c r="F35" s="16">
        <v>1130639097.71</v>
      </c>
      <c r="G35" s="8">
        <v>1061305545.03</v>
      </c>
      <c r="H35" s="8">
        <v>0</v>
      </c>
      <c r="I35" s="7"/>
      <c r="J35" s="7"/>
      <c r="K35" s="7"/>
      <c r="L35" s="7"/>
    </row>
    <row r="36" spans="1:12" s="6" customFormat="1" ht="75" x14ac:dyDescent="0.2">
      <c r="A36" s="22" t="s">
        <v>20</v>
      </c>
      <c r="B36" s="22" t="s">
        <v>63</v>
      </c>
      <c r="C36" s="12" t="s">
        <v>23</v>
      </c>
      <c r="D36" s="22" t="s">
        <v>24</v>
      </c>
      <c r="E36" s="22" t="s">
        <v>62</v>
      </c>
      <c r="F36" s="16">
        <v>27015182.239999998</v>
      </c>
      <c r="G36" s="8">
        <v>26989082.27</v>
      </c>
      <c r="H36" s="8">
        <v>23805915.140000001</v>
      </c>
      <c r="I36" s="7"/>
      <c r="J36" s="7"/>
      <c r="K36" s="7"/>
      <c r="L36" s="7"/>
    </row>
    <row r="37" spans="1:12" s="6" customFormat="1" ht="37.5" x14ac:dyDescent="0.2">
      <c r="A37" s="22" t="s">
        <v>20</v>
      </c>
      <c r="B37" s="22" t="s">
        <v>64</v>
      </c>
      <c r="C37" s="12" t="s">
        <v>31</v>
      </c>
      <c r="D37" s="22" t="s">
        <v>24</v>
      </c>
      <c r="E37" s="22" t="s">
        <v>62</v>
      </c>
      <c r="F37" s="16">
        <v>5000000</v>
      </c>
      <c r="G37" s="8">
        <v>7200000</v>
      </c>
      <c r="H37" s="8">
        <v>5408000</v>
      </c>
      <c r="I37" s="7"/>
      <c r="J37" s="7"/>
      <c r="K37" s="7"/>
      <c r="L37" s="7"/>
    </row>
    <row r="38" spans="1:12" s="6" customFormat="1" ht="75" x14ac:dyDescent="0.2">
      <c r="A38" s="22" t="s">
        <v>20</v>
      </c>
      <c r="B38" s="22" t="s">
        <v>65</v>
      </c>
      <c r="C38" s="12" t="s">
        <v>25</v>
      </c>
      <c r="D38" s="22" t="s">
        <v>24</v>
      </c>
      <c r="E38" s="22" t="s">
        <v>62</v>
      </c>
      <c r="F38" s="16">
        <v>113418098.94</v>
      </c>
      <c r="G38" s="8">
        <v>111092924.62</v>
      </c>
      <c r="H38" s="8">
        <v>169405247.99000001</v>
      </c>
      <c r="I38" s="20"/>
      <c r="J38" s="7"/>
      <c r="K38" s="7"/>
      <c r="L38" s="7"/>
    </row>
    <row r="39" spans="1:12" s="6" customFormat="1" ht="75" x14ac:dyDescent="0.2">
      <c r="A39" s="22" t="s">
        <v>20</v>
      </c>
      <c r="B39" s="22" t="s">
        <v>65</v>
      </c>
      <c r="C39" s="12" t="s">
        <v>25</v>
      </c>
      <c r="D39" s="22" t="s">
        <v>24</v>
      </c>
      <c r="E39" s="22" t="s">
        <v>66</v>
      </c>
      <c r="F39" s="16">
        <v>398918649.97000003</v>
      </c>
      <c r="G39" s="8">
        <v>421737294.24000001</v>
      </c>
      <c r="H39" s="8">
        <v>440293735.19</v>
      </c>
      <c r="I39" s="20"/>
      <c r="J39" s="7"/>
      <c r="K39" s="7"/>
      <c r="L39" s="7"/>
    </row>
    <row r="40" spans="1:12" s="6" customFormat="1" ht="56.25" x14ac:dyDescent="0.2">
      <c r="A40" s="22" t="s">
        <v>20</v>
      </c>
      <c r="B40" s="22" t="s">
        <v>67</v>
      </c>
      <c r="C40" s="12" t="s">
        <v>30</v>
      </c>
      <c r="D40" s="22" t="s">
        <v>24</v>
      </c>
      <c r="E40" s="22" t="s">
        <v>59</v>
      </c>
      <c r="F40" s="16">
        <v>500000</v>
      </c>
      <c r="G40" s="8">
        <v>3800000</v>
      </c>
      <c r="H40" s="8">
        <v>600000</v>
      </c>
      <c r="I40" s="20"/>
      <c r="J40" s="7"/>
      <c r="K40" s="7"/>
      <c r="L40" s="7"/>
    </row>
    <row r="41" spans="1:12" s="6" customFormat="1" ht="56.25" x14ac:dyDescent="0.2">
      <c r="A41" s="22" t="s">
        <v>20</v>
      </c>
      <c r="B41" s="22" t="s">
        <v>68</v>
      </c>
      <c r="C41" s="12" t="s">
        <v>29</v>
      </c>
      <c r="D41" s="22" t="s">
        <v>24</v>
      </c>
      <c r="E41" s="22" t="s">
        <v>59</v>
      </c>
      <c r="F41" s="16">
        <v>0</v>
      </c>
      <c r="G41" s="8">
        <v>8763980.5999999996</v>
      </c>
      <c r="H41" s="8">
        <v>867634079.39999998</v>
      </c>
      <c r="I41" s="7"/>
      <c r="J41" s="7"/>
      <c r="K41" s="7"/>
      <c r="L41" s="7"/>
    </row>
    <row r="42" spans="1:12" s="6" customFormat="1" ht="243.75" x14ac:dyDescent="0.2">
      <c r="A42" s="22" t="s">
        <v>20</v>
      </c>
      <c r="B42" s="22" t="s">
        <v>70</v>
      </c>
      <c r="C42" s="12" t="s">
        <v>69</v>
      </c>
      <c r="D42" s="22" t="s">
        <v>24</v>
      </c>
      <c r="E42" s="22" t="s">
        <v>59</v>
      </c>
      <c r="F42" s="16">
        <v>1232323232.3199999</v>
      </c>
      <c r="G42" s="8">
        <v>0</v>
      </c>
      <c r="H42" s="8">
        <v>0</v>
      </c>
      <c r="I42" s="7"/>
      <c r="J42" s="7"/>
      <c r="K42" s="7"/>
      <c r="L42" s="7"/>
    </row>
    <row r="43" spans="1:12" s="11" customFormat="1" x14ac:dyDescent="0.2">
      <c r="A43" s="25" t="s">
        <v>7</v>
      </c>
      <c r="B43" s="26"/>
      <c r="C43" s="26"/>
      <c r="D43" s="26"/>
      <c r="E43" s="27"/>
      <c r="F43" s="17">
        <f>SUM(F34:F42)</f>
        <v>2955087564.21</v>
      </c>
      <c r="G43" s="17">
        <f t="shared" ref="G43:H43" si="1">SUM(G34:G42)</f>
        <v>1694338537.5999997</v>
      </c>
      <c r="H43" s="17">
        <f t="shared" si="1"/>
        <v>1507146977.7199998</v>
      </c>
      <c r="I43" s="13"/>
      <c r="J43" s="13"/>
      <c r="K43" s="13"/>
      <c r="L43" s="13"/>
    </row>
    <row r="44" spans="1:12" s="11" customFormat="1" ht="19.5" x14ac:dyDescent="0.2">
      <c r="A44" s="28" t="s">
        <v>3</v>
      </c>
      <c r="B44" s="28"/>
      <c r="C44" s="28"/>
      <c r="D44" s="28"/>
      <c r="E44" s="28"/>
      <c r="F44" s="18">
        <f>F43</f>
        <v>2955087564.21</v>
      </c>
      <c r="G44" s="18">
        <f t="shared" ref="G44:H44" si="2">G43</f>
        <v>1694338537.5999997</v>
      </c>
      <c r="H44" s="18">
        <f t="shared" si="2"/>
        <v>1507146977.7199998</v>
      </c>
      <c r="I44" s="13"/>
      <c r="J44" s="13"/>
      <c r="K44" s="13"/>
      <c r="L44" s="13"/>
    </row>
    <row r="45" spans="1:12" s="11" customFormat="1" ht="19.5" x14ac:dyDescent="0.2">
      <c r="A45" s="29" t="s">
        <v>33</v>
      </c>
      <c r="B45" s="30"/>
      <c r="C45" s="30"/>
      <c r="D45" s="30"/>
      <c r="E45" s="31"/>
      <c r="F45" s="18">
        <f>F28</f>
        <v>2955087564.21</v>
      </c>
      <c r="G45" s="18">
        <f>G28</f>
        <v>1694338537.5999999</v>
      </c>
      <c r="H45" s="18">
        <f>H28</f>
        <v>1507146977.72</v>
      </c>
      <c r="I45" s="13"/>
      <c r="J45" s="13"/>
      <c r="K45" s="13"/>
      <c r="L45" s="13"/>
    </row>
    <row r="46" spans="1:12" x14ac:dyDescent="0.2">
      <c r="A46" s="32" t="s">
        <v>13</v>
      </c>
      <c r="B46" s="33"/>
      <c r="C46" s="33"/>
      <c r="D46" s="33"/>
      <c r="E46" s="34"/>
      <c r="F46" s="19">
        <f>F44</f>
        <v>2955087564.21</v>
      </c>
      <c r="G46" s="19">
        <f t="shared" ref="G46:H46" si="3">G44</f>
        <v>1694338537.5999997</v>
      </c>
      <c r="H46" s="19">
        <f t="shared" si="3"/>
        <v>1507146977.7199998</v>
      </c>
    </row>
    <row r="51" spans="2:6" x14ac:dyDescent="0.2">
      <c r="B51" s="58" t="s">
        <v>71</v>
      </c>
      <c r="C51" s="59"/>
      <c r="F51" s="23" t="s">
        <v>72</v>
      </c>
    </row>
  </sheetData>
  <mergeCells count="53">
    <mergeCell ref="B51:C51"/>
    <mergeCell ref="A1:H1"/>
    <mergeCell ref="A3:H3"/>
    <mergeCell ref="A4:B6"/>
    <mergeCell ref="C4:E6"/>
    <mergeCell ref="F4:F6"/>
    <mergeCell ref="G4:G6"/>
    <mergeCell ref="H4:H6"/>
    <mergeCell ref="A7:B7"/>
    <mergeCell ref="C7:E7"/>
    <mergeCell ref="A8:B8"/>
    <mergeCell ref="C8:E8"/>
    <mergeCell ref="A9:B9"/>
    <mergeCell ref="C9:E9"/>
    <mergeCell ref="A10:B10"/>
    <mergeCell ref="C10:E10"/>
    <mergeCell ref="A11:E11"/>
    <mergeCell ref="A13:H13"/>
    <mergeCell ref="A14:B16"/>
    <mergeCell ref="C14:C16"/>
    <mergeCell ref="D14:E16"/>
    <mergeCell ref="F14:F16"/>
    <mergeCell ref="G14:G16"/>
    <mergeCell ref="H14:H16"/>
    <mergeCell ref="A17:B17"/>
    <mergeCell ref="D17:E17"/>
    <mergeCell ref="A18:B18"/>
    <mergeCell ref="D18:E18"/>
    <mergeCell ref="A19:B19"/>
    <mergeCell ref="D19:E19"/>
    <mergeCell ref="A20:B20"/>
    <mergeCell ref="D20:E20"/>
    <mergeCell ref="A21:B21"/>
    <mergeCell ref="D21:E21"/>
    <mergeCell ref="A22:B22"/>
    <mergeCell ref="D22:E22"/>
    <mergeCell ref="A32:H32"/>
    <mergeCell ref="A23:B23"/>
    <mergeCell ref="D23:E23"/>
    <mergeCell ref="A24:B24"/>
    <mergeCell ref="D24:E24"/>
    <mergeCell ref="A25:B25"/>
    <mergeCell ref="D25:E25"/>
    <mergeCell ref="A26:B26"/>
    <mergeCell ref="D26:E26"/>
    <mergeCell ref="A27:E27"/>
    <mergeCell ref="A28:E28"/>
    <mergeCell ref="A30:H30"/>
    <mergeCell ref="A33:H33"/>
    <mergeCell ref="A43:E43"/>
    <mergeCell ref="A44:E44"/>
    <mergeCell ref="A45:E45"/>
    <mergeCell ref="A46:E46"/>
  </mergeCells>
  <printOptions horizontalCentered="1"/>
  <pageMargins left="0.59055118110236227" right="0.39370078740157483" top="0.47244094488188981" bottom="0.19685039370078741" header="0.31496062992125984" footer="0.31496062992125984"/>
  <pageSetup paperSize="9" scale="50" fitToHeight="0" orientation="portrait" useFirstPageNumber="1" r:id="rId1"/>
  <headerFooter>
    <oddHeader>&amp;C&amp;P</oddHeader>
  </headerFooter>
  <rowBreaks count="1" manualBreakCount="1">
    <brk id="2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дорожного фонда (БГСН)</vt:lpstr>
      <vt:lpstr>'Расходы дорожного фонда (БГСН)'!Заголовки_для_печати</vt:lpstr>
      <vt:lpstr>'Расходы дорожного фонда (БГСН)'!Область_печати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Анна В. Цурган</cp:lastModifiedBy>
  <cp:lastPrinted>2022-11-15T08:18:55Z</cp:lastPrinted>
  <dcterms:created xsi:type="dcterms:W3CDTF">2006-09-16T00:00:00Z</dcterms:created>
  <dcterms:modified xsi:type="dcterms:W3CDTF">2022-11-15T08:25:09Z</dcterms:modified>
</cp:coreProperties>
</file>