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9440" windowHeight="12600"/>
  </bookViews>
  <sheets>
    <sheet name="проект" sheetId="1" r:id="rId1"/>
  </sheets>
  <definedNames>
    <definedName name="_xlnm.Print_Titles" localSheetId="0">проект!$9:$21</definedName>
  </definedNames>
  <calcPr calcId="145621" fullCalcOnLoad="1"/>
</workbook>
</file>

<file path=xl/calcChain.xml><?xml version="1.0" encoding="utf-8"?>
<calcChain xmlns="http://schemas.openxmlformats.org/spreadsheetml/2006/main">
  <c r="Q34" i="1"/>
  <c r="Q30"/>
  <c r="N34"/>
  <c r="N30"/>
  <c r="K34"/>
  <c r="K30"/>
  <c r="Q57"/>
  <c r="N57"/>
  <c r="N56"/>
  <c r="K57"/>
  <c r="N25"/>
  <c r="K17"/>
  <c r="K19"/>
  <c r="N17"/>
  <c r="N19"/>
  <c r="K16"/>
  <c r="N16"/>
  <c r="J17"/>
  <c r="L17"/>
  <c r="M17"/>
  <c r="O17"/>
  <c r="P17"/>
  <c r="Q17"/>
  <c r="R17"/>
  <c r="P56"/>
  <c r="P55"/>
  <c r="Q53"/>
  <c r="Q52"/>
  <c r="Q51"/>
  <c r="P53"/>
  <c r="P52"/>
  <c r="P51"/>
  <c r="Q49"/>
  <c r="Q48"/>
  <c r="P49"/>
  <c r="P48"/>
  <c r="Q45"/>
  <c r="Q44"/>
  <c r="Q43"/>
  <c r="P45"/>
  <c r="P44"/>
  <c r="P43"/>
  <c r="R41"/>
  <c r="R40"/>
  <c r="R39"/>
  <c r="P41"/>
  <c r="P40"/>
  <c r="P39"/>
  <c r="Q33"/>
  <c r="P33"/>
  <c r="Q29"/>
  <c r="P29"/>
  <c r="Q25"/>
  <c r="P25"/>
  <c r="Q23"/>
  <c r="P23"/>
  <c r="R19"/>
  <c r="R16"/>
  <c r="Q19"/>
  <c r="Q16"/>
  <c r="P19"/>
  <c r="P16"/>
  <c r="N55"/>
  <c r="N53"/>
  <c r="N52"/>
  <c r="N51"/>
  <c r="N49"/>
  <c r="N48"/>
  <c r="N33"/>
  <c r="N29"/>
  <c r="N23"/>
  <c r="N22"/>
  <c r="K53"/>
  <c r="K52"/>
  <c r="K51"/>
  <c r="K49"/>
  <c r="K48"/>
  <c r="K45"/>
  <c r="K44"/>
  <c r="K43"/>
  <c r="L42"/>
  <c r="L41"/>
  <c r="L40"/>
  <c r="L39"/>
  <c r="K33"/>
  <c r="K29"/>
  <c r="K23"/>
  <c r="O19"/>
  <c r="O16"/>
  <c r="M56"/>
  <c r="M55"/>
  <c r="M53"/>
  <c r="M52"/>
  <c r="M51"/>
  <c r="M49"/>
  <c r="M48"/>
  <c r="M45"/>
  <c r="M44"/>
  <c r="M43"/>
  <c r="M41"/>
  <c r="M40"/>
  <c r="M39"/>
  <c r="M33"/>
  <c r="M29"/>
  <c r="M25"/>
  <c r="M23"/>
  <c r="M19"/>
  <c r="M16"/>
  <c r="L19"/>
  <c r="L16"/>
  <c r="J56"/>
  <c r="J55"/>
  <c r="J53"/>
  <c r="J52"/>
  <c r="J51"/>
  <c r="J49"/>
  <c r="J48"/>
  <c r="J45"/>
  <c r="J44"/>
  <c r="J43"/>
  <c r="J41"/>
  <c r="J40"/>
  <c r="J39"/>
  <c r="J34"/>
  <c r="J33"/>
  <c r="J30"/>
  <c r="J29"/>
  <c r="J25"/>
  <c r="J23"/>
  <c r="J19"/>
  <c r="J16"/>
  <c r="K56"/>
  <c r="K55"/>
  <c r="K47"/>
  <c r="M47"/>
  <c r="J47"/>
  <c r="N47"/>
  <c r="P47"/>
  <c r="P38"/>
  <c r="J22"/>
  <c r="Q28"/>
  <c r="Q27"/>
  <c r="M22"/>
  <c r="Q56"/>
  <c r="Q55"/>
  <c r="Q47"/>
  <c r="P22"/>
  <c r="P28"/>
  <c r="P27"/>
  <c r="Q22"/>
  <c r="Q38"/>
  <c r="M38"/>
  <c r="K38"/>
  <c r="K22"/>
  <c r="N28"/>
  <c r="N27"/>
  <c r="M28"/>
  <c r="M27"/>
  <c r="K28"/>
  <c r="K27"/>
  <c r="J38"/>
  <c r="J28"/>
  <c r="J27"/>
  <c r="Q59"/>
  <c r="P59"/>
  <c r="N59"/>
  <c r="M59"/>
  <c r="J59"/>
  <c r="K59"/>
</calcChain>
</file>

<file path=xl/sharedStrings.xml><?xml version="1.0" encoding="utf-8"?>
<sst xmlns="http://schemas.openxmlformats.org/spreadsheetml/2006/main" count="435" uniqueCount="86">
  <si>
    <t>КБК</t>
  </si>
  <si>
    <t>004</t>
  </si>
  <si>
    <t>01</t>
  </si>
  <si>
    <t>00</t>
  </si>
  <si>
    <t>0000</t>
  </si>
  <si>
    <t>000</t>
  </si>
  <si>
    <t>Долговые обязательства РФ, субъектов РФ, муниципальных образований, выраженные в ценных бумагах, указанных в валюте РФ</t>
  </si>
  <si>
    <t>700</t>
  </si>
  <si>
    <t>Привлечение долговых обязательств РФ, субъектов РФ, муниципальных образований, выраженных в ценных бумагах, указанных в валюте РФ</t>
  </si>
  <si>
    <t>03</t>
  </si>
  <si>
    <t>710</t>
  </si>
  <si>
    <t>Ценные бумаги муниципальных образований</t>
  </si>
  <si>
    <t>800</t>
  </si>
  <si>
    <t>Погашение долговых обязательств РФ, субъектов РФ, муниципальных образований, выраженных в ценных бумагах, указанных в валюте РФ</t>
  </si>
  <si>
    <t>810</t>
  </si>
  <si>
    <t>Долговые обязательства РФ, субъектов РФ, муниципальных образований, выраженные в ценных бумагах, указанные в валюте РФ</t>
  </si>
  <si>
    <t>Привлечение долговых обязательств РФ, субъектов РФ, муниципальных образований, выраженные в ценных бумагах, указанные в валюте РФ</t>
  </si>
  <si>
    <t>04</t>
  </si>
  <si>
    <t>Погашение долговых обязательств РФ, субъектов РФ, муниципальных образований, выраженные в ценных бумагах, указанные в валюте РФ</t>
  </si>
  <si>
    <t>02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</si>
  <si>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</si>
  <si>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</si>
  <si>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2603</t>
  </si>
  <si>
    <t>Получение бюджетом городского округа бюджетных кредитов, предоставленных для покрытия временных кассовых разрывов, возникающих при исполнении бюджета городского округа</t>
  </si>
  <si>
    <t>8002</t>
  </si>
  <si>
    <t>Погашение бюджетом городского округабюджетных кредитов, предоставленных для покрытия временных кассовых разрывов, возникающих при исполнении бюджета городского округа</t>
  </si>
  <si>
    <t>05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</si>
  <si>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</si>
  <si>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</si>
  <si>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</si>
  <si>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</si>
  <si>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</si>
  <si>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</si>
  <si>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</si>
  <si>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</si>
  <si>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</si>
  <si>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</si>
  <si>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</si>
  <si>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</si>
  <si>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06</t>
  </si>
  <si>
    <t>Иные источники внутреннего финансирования дефицитов бюджетов</t>
  </si>
  <si>
    <t>015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</si>
  <si>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</si>
  <si>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</si>
  <si>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</si>
  <si>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 xml:space="preserve">Исполнение государственных и муниципальных гарантий 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</si>
  <si>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</si>
  <si>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</si>
  <si>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</si>
  <si>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</si>
  <si>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</si>
  <si>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</si>
  <si>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Бюджетные кредиты из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</si>
  <si>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</si>
  <si>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</si>
  <si>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Сумма                        на 2020 год</t>
  </si>
  <si>
    <t>Сумма                        на 2021 год</t>
  </si>
  <si>
    <t>Сумма                        на 2022 год</t>
  </si>
  <si>
    <t>к Решению Брянского городского</t>
  </si>
  <si>
    <t>Совета народных депутатов</t>
  </si>
  <si>
    <t>(рублей)</t>
  </si>
  <si>
    <t xml:space="preserve">Сумма                                 </t>
  </si>
  <si>
    <t>Сумма</t>
  </si>
  <si>
    <t>2022 год</t>
  </si>
  <si>
    <t>1</t>
  </si>
  <si>
    <t>2</t>
  </si>
  <si>
    <t>Наименование</t>
  </si>
  <si>
    <t>Средства от продажи акций и иных форм участия в капитале, находящихся в собственности городских округов</t>
  </si>
  <si>
    <t>2023 год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</si>
  <si>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</si>
  <si>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</si>
  <si>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</si>
  <si>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</si>
  <si>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Итого источников внутреннего финансирования дефицита бюджета</t>
  </si>
  <si>
    <t>Источники внутреннего финансирования дефицита бюджета города Брянска на 2022 год</t>
  </si>
  <si>
    <t>и на плановый период 2023 и 2024 годов</t>
  </si>
  <si>
    <t>2024 год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</si>
  <si>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</si>
  <si>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</si>
  <si>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</si>
  <si>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</si>
  <si>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</si>
  <si>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Привлечение кредитов от кредитных организаций в валюте Российской Федерации</t>
  </si>
  <si>
    <t>Привлечение  городскими округами кредитов от кредитных организаций в валюте Российской Федерации</t>
  </si>
  <si>
    <t>"О бюджете городского округа _x000D_город Брянск на 2022 год и на_x000D_ плановый период 2023 и 2024 годов"</t>
  </si>
  <si>
    <t>ПРИЛОЖЕНИЕ № 5</t>
  </si>
</sst>
</file>

<file path=xl/styles.xml><?xml version="1.0" encoding="utf-8"?>
<styleSheet xmlns="http://schemas.openxmlformats.org/spreadsheetml/2006/main">
  <fonts count="6">
    <font>
      <sz val="10"/>
      <name val="Times New Roman Cyr"/>
      <charset val="204"/>
    </font>
    <font>
      <b/>
      <sz val="10"/>
      <name val="Times New Roman Cyr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49" fontId="1" fillId="2" borderId="1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/>
    </xf>
    <xf numFmtId="0" fontId="0" fillId="0" borderId="0" xfId="0" applyAlignment="1">
      <alignment vertical="top"/>
    </xf>
    <xf numFmtId="49" fontId="2" fillId="4" borderId="3" xfId="0" applyNumberFormat="1" applyFont="1" applyFill="1" applyBorder="1" applyAlignment="1">
      <alignment horizontal="center" vertical="top"/>
    </xf>
    <xf numFmtId="49" fontId="2" fillId="4" borderId="4" xfId="0" applyNumberFormat="1" applyFont="1" applyFill="1" applyBorder="1" applyAlignment="1">
      <alignment horizontal="center" vertical="top"/>
    </xf>
    <xf numFmtId="49" fontId="2" fillId="4" borderId="4" xfId="0" applyNumberFormat="1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/>
    </xf>
    <xf numFmtId="49" fontId="0" fillId="0" borderId="3" xfId="0" applyNumberFormat="1" applyFont="1" applyBorder="1" applyAlignment="1">
      <alignment horizontal="center" vertical="top"/>
    </xf>
    <xf numFmtId="49" fontId="0" fillId="0" borderId="4" xfId="0" applyNumberFormat="1" applyFont="1" applyBorder="1" applyAlignment="1">
      <alignment horizontal="center" vertical="top"/>
    </xf>
    <xf numFmtId="49" fontId="0" fillId="0" borderId="4" xfId="0" applyNumberFormat="1" applyFont="1" applyFill="1" applyBorder="1" applyAlignment="1">
      <alignment horizontal="center" vertical="top"/>
    </xf>
    <xf numFmtId="49" fontId="0" fillId="0" borderId="4" xfId="0" applyNumberFormat="1" applyFont="1" applyBorder="1" applyAlignment="1">
      <alignment vertical="top" wrapText="1"/>
    </xf>
    <xf numFmtId="0" fontId="0" fillId="3" borderId="4" xfId="0" applyFont="1" applyFill="1" applyBorder="1" applyAlignment="1">
      <alignment vertical="top"/>
    </xf>
    <xf numFmtId="49" fontId="1" fillId="5" borderId="3" xfId="0" applyNumberFormat="1" applyFont="1" applyFill="1" applyBorder="1" applyAlignment="1">
      <alignment horizontal="center" vertical="top"/>
    </xf>
    <xf numFmtId="49" fontId="1" fillId="5" borderId="4" xfId="0" applyNumberFormat="1" applyFont="1" applyFill="1" applyBorder="1" applyAlignment="1">
      <alignment horizontal="center" vertical="top"/>
    </xf>
    <xf numFmtId="49" fontId="1" fillId="5" borderId="4" xfId="0" applyNumberFormat="1" applyFont="1" applyFill="1" applyBorder="1" applyAlignment="1">
      <alignment vertical="top" wrapText="1"/>
    </xf>
    <xf numFmtId="3" fontId="0" fillId="3" borderId="4" xfId="0" applyNumberFormat="1" applyFont="1" applyFill="1" applyBorder="1" applyAlignment="1">
      <alignment vertical="top"/>
    </xf>
    <xf numFmtId="49" fontId="3" fillId="4" borderId="3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horizontal="center" vertical="top"/>
    </xf>
    <xf numFmtId="49" fontId="0" fillId="0" borderId="3" xfId="0" applyNumberFormat="1" applyFont="1" applyFill="1" applyBorder="1" applyAlignment="1">
      <alignment horizontal="center" vertical="top"/>
    </xf>
    <xf numFmtId="49" fontId="0" fillId="0" borderId="4" xfId="0" applyNumberFormat="1" applyFont="1" applyFill="1" applyBorder="1" applyAlignment="1">
      <alignment vertical="top" wrapText="1"/>
    </xf>
    <xf numFmtId="49" fontId="0" fillId="0" borderId="5" xfId="0" applyNumberFormat="1" applyFont="1" applyFill="1" applyBorder="1" applyAlignment="1">
      <alignment horizontal="center" vertical="top"/>
    </xf>
    <xf numFmtId="49" fontId="0" fillId="0" borderId="6" xfId="0" applyNumberFormat="1" applyFont="1" applyFill="1" applyBorder="1" applyAlignment="1">
      <alignment horizontal="center" vertical="top"/>
    </xf>
    <xf numFmtId="49" fontId="0" fillId="0" borderId="6" xfId="0" applyNumberFormat="1" applyFont="1" applyFill="1" applyBorder="1" applyAlignment="1">
      <alignment vertical="top" wrapText="1"/>
    </xf>
    <xf numFmtId="3" fontId="0" fillId="3" borderId="6" xfId="0" applyNumberFormat="1" applyFont="1" applyFill="1" applyBorder="1" applyAlignment="1">
      <alignment vertical="top"/>
    </xf>
    <xf numFmtId="49" fontId="0" fillId="0" borderId="7" xfId="0" applyNumberFormat="1" applyFont="1" applyFill="1" applyBorder="1" applyAlignment="1">
      <alignment vertical="top" wrapText="1"/>
    </xf>
    <xf numFmtId="49" fontId="0" fillId="0" borderId="8" xfId="0" applyNumberFormat="1" applyFont="1" applyFill="1" applyBorder="1" applyAlignment="1">
      <alignment horizontal="center" vertical="top"/>
    </xf>
    <xf numFmtId="49" fontId="0" fillId="0" borderId="9" xfId="0" applyNumberFormat="1" applyFont="1" applyFill="1" applyBorder="1" applyAlignment="1">
      <alignment vertical="top" wrapText="1"/>
    </xf>
    <xf numFmtId="49" fontId="0" fillId="0" borderId="10" xfId="0" applyNumberFormat="1" applyFont="1" applyFill="1" applyBorder="1" applyAlignment="1">
      <alignment horizontal="center" vertical="top"/>
    </xf>
    <xf numFmtId="49" fontId="0" fillId="0" borderId="11" xfId="0" applyNumberFormat="1" applyFont="1" applyFill="1" applyBorder="1" applyAlignment="1">
      <alignment horizontal="center" vertical="top"/>
    </xf>
    <xf numFmtId="49" fontId="0" fillId="0" borderId="12" xfId="0" applyNumberFormat="1" applyFont="1" applyFill="1" applyBorder="1" applyAlignment="1">
      <alignment vertical="top" wrapText="1"/>
    </xf>
    <xf numFmtId="49" fontId="0" fillId="0" borderId="13" xfId="0" applyNumberFormat="1" applyFont="1" applyFill="1" applyBorder="1" applyAlignment="1">
      <alignment horizontal="center" vertical="top"/>
    </xf>
    <xf numFmtId="49" fontId="0" fillId="0" borderId="13" xfId="0" applyNumberFormat="1" applyFont="1" applyFill="1" applyBorder="1" applyAlignment="1">
      <alignment vertical="top" wrapText="1"/>
    </xf>
    <xf numFmtId="4" fontId="0" fillId="0" borderId="0" xfId="0" applyNumberFormat="1" applyAlignment="1">
      <alignment vertical="top"/>
    </xf>
    <xf numFmtId="49" fontId="0" fillId="0" borderId="14" xfId="0" applyNumberFormat="1" applyFont="1" applyFill="1" applyBorder="1" applyAlignment="1">
      <alignment horizontal="center" vertical="top"/>
    </xf>
    <xf numFmtId="49" fontId="0" fillId="0" borderId="15" xfId="0" applyNumberFormat="1" applyFont="1" applyFill="1" applyBorder="1" applyAlignment="1">
      <alignment vertical="top" wrapText="1"/>
    </xf>
    <xf numFmtId="49" fontId="0" fillId="0" borderId="0" xfId="0" applyNumberFormat="1" applyFont="1" applyAlignment="1">
      <alignment horizontal="center" vertical="top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0" fillId="0" borderId="15" xfId="0" applyNumberFormat="1" applyFont="1" applyFill="1" applyBorder="1" applyAlignment="1">
      <alignment horizontal="right" vertical="center"/>
    </xf>
    <xf numFmtId="4" fontId="0" fillId="0" borderId="16" xfId="0" applyNumberFormat="1" applyFont="1" applyFill="1" applyBorder="1" applyAlignment="1">
      <alignment horizontal="right" vertical="center"/>
    </xf>
    <xf numFmtId="4" fontId="0" fillId="0" borderId="17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4" xfId="0" applyBorder="1"/>
    <xf numFmtId="14" fontId="1" fillId="0" borderId="4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top" wrapText="1"/>
    </xf>
    <xf numFmtId="3" fontId="0" fillId="0" borderId="4" xfId="0" applyNumberFormat="1" applyFont="1" applyFill="1" applyBorder="1" applyAlignment="1">
      <alignment horizontal="center" vertical="top"/>
    </xf>
    <xf numFmtId="0" fontId="0" fillId="0" borderId="0" xfId="0" applyAlignment="1">
      <alignment horizontal="left"/>
    </xf>
    <xf numFmtId="0" fontId="1" fillId="0" borderId="4" xfId="0" applyFont="1" applyBorder="1"/>
    <xf numFmtId="49" fontId="0" fillId="0" borderId="18" xfId="0" applyNumberFormat="1" applyFont="1" applyFill="1" applyBorder="1" applyAlignment="1">
      <alignment horizontal="center" vertical="top"/>
    </xf>
    <xf numFmtId="49" fontId="1" fillId="0" borderId="19" xfId="0" applyNumberFormat="1" applyFont="1" applyFill="1" applyBorder="1" applyAlignment="1">
      <alignment horizontal="center" vertical="top"/>
    </xf>
    <xf numFmtId="49" fontId="1" fillId="0" borderId="20" xfId="0" applyNumberFormat="1" applyFont="1" applyFill="1" applyBorder="1" applyAlignment="1">
      <alignment horizontal="center" vertical="top"/>
    </xf>
    <xf numFmtId="49" fontId="1" fillId="0" borderId="21" xfId="0" applyNumberFormat="1" applyFont="1" applyFill="1" applyBorder="1" applyAlignment="1">
      <alignment vertical="top" wrapText="1"/>
    </xf>
    <xf numFmtId="4" fontId="1" fillId="0" borderId="22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23" xfId="0" applyNumberFormat="1" applyFont="1" applyFill="1" applyBorder="1" applyAlignment="1">
      <alignment horizontal="center" vertical="top"/>
    </xf>
    <xf numFmtId="49" fontId="2" fillId="0" borderId="24" xfId="0" applyNumberFormat="1" applyFont="1" applyFill="1" applyBorder="1" applyAlignment="1">
      <alignment vertical="top" wrapText="1"/>
    </xf>
    <xf numFmtId="4" fontId="2" fillId="0" borderId="25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>
      <alignment horizontal="center" vertical="top"/>
    </xf>
    <xf numFmtId="49" fontId="2" fillId="0" borderId="18" xfId="0" applyNumberFormat="1" applyFont="1" applyFill="1" applyBorder="1" applyAlignment="1">
      <alignment horizontal="center" vertical="top"/>
    </xf>
    <xf numFmtId="49" fontId="2" fillId="0" borderId="7" xfId="0" applyNumberFormat="1" applyFont="1" applyFill="1" applyBorder="1" applyAlignment="1">
      <alignment vertical="top" wrapText="1"/>
    </xf>
    <xf numFmtId="4" fontId="2" fillId="0" borderId="15" xfId="0" applyNumberFormat="1" applyFont="1" applyFill="1" applyBorder="1" applyAlignment="1">
      <alignment horizontal="right" vertical="center"/>
    </xf>
    <xf numFmtId="49" fontId="1" fillId="0" borderId="26" xfId="0" applyNumberFormat="1" applyFont="1" applyFill="1" applyBorder="1" applyAlignment="1">
      <alignment horizontal="center" vertical="top"/>
    </xf>
    <xf numFmtId="49" fontId="1" fillId="0" borderId="27" xfId="0" applyNumberFormat="1" applyFont="1" applyFill="1" applyBorder="1" applyAlignment="1">
      <alignment horizontal="center" vertical="top"/>
    </xf>
    <xf numFmtId="49" fontId="1" fillId="0" borderId="28" xfId="0" applyNumberFormat="1" applyFont="1" applyFill="1" applyBorder="1" applyAlignment="1">
      <alignment vertical="top" wrapText="1"/>
    </xf>
    <xf numFmtId="4" fontId="1" fillId="0" borderId="29" xfId="0" applyNumberFormat="1" applyFont="1" applyFill="1" applyBorder="1" applyAlignment="1">
      <alignment horizontal="right" vertical="center"/>
    </xf>
    <xf numFmtId="49" fontId="1" fillId="0" borderId="2" xfId="0" applyNumberFormat="1" applyFont="1" applyFill="1" applyBorder="1" applyAlignment="1">
      <alignment horizontal="center" vertical="top"/>
    </xf>
    <xf numFmtId="49" fontId="1" fillId="0" borderId="23" xfId="0" applyNumberFormat="1" applyFont="1" applyFill="1" applyBorder="1" applyAlignment="1">
      <alignment horizontal="center" vertical="top"/>
    </xf>
    <xf numFmtId="49" fontId="1" fillId="0" borderId="24" xfId="0" applyNumberFormat="1" applyFont="1" applyFill="1" applyBorder="1" applyAlignment="1">
      <alignment vertical="top" wrapText="1"/>
    </xf>
    <xf numFmtId="4" fontId="1" fillId="0" borderId="25" xfId="0" applyNumberFormat="1" applyFont="1" applyFill="1" applyBorder="1" applyAlignment="1">
      <alignment horizontal="right" vertical="center"/>
    </xf>
    <xf numFmtId="49" fontId="3" fillId="0" borderId="4" xfId="0" applyNumberFormat="1" applyFont="1" applyFill="1" applyBorder="1" applyAlignment="1">
      <alignment horizontal="center" vertical="top"/>
    </xf>
    <xf numFmtId="49" fontId="3" fillId="0" borderId="18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vertical="top" wrapText="1"/>
    </xf>
    <xf numFmtId="4" fontId="3" fillId="0" borderId="15" xfId="0" applyNumberFormat="1" applyFont="1" applyFill="1" applyBorder="1" applyAlignment="1">
      <alignment horizontal="right" vertical="center"/>
    </xf>
    <xf numFmtId="4" fontId="0" fillId="0" borderId="13" xfId="0" applyNumberFormat="1" applyFont="1" applyFill="1" applyBorder="1" applyAlignment="1">
      <alignment horizontal="right" vertical="center"/>
    </xf>
    <xf numFmtId="49" fontId="1" fillId="0" borderId="30" xfId="0" applyNumberFormat="1" applyFont="1" applyFill="1" applyBorder="1" applyAlignment="1">
      <alignment horizontal="center" vertical="top"/>
    </xf>
    <xf numFmtId="49" fontId="1" fillId="0" borderId="29" xfId="0" applyNumberFormat="1" applyFont="1" applyFill="1" applyBorder="1" applyAlignment="1">
      <alignment vertical="top" wrapText="1"/>
    </xf>
    <xf numFmtId="49" fontId="2" fillId="0" borderId="31" xfId="0" applyNumberFormat="1" applyFont="1" applyFill="1" applyBorder="1" applyAlignment="1">
      <alignment horizontal="center" vertical="top"/>
    </xf>
    <xf numFmtId="49" fontId="2" fillId="0" borderId="25" xfId="0" applyNumberFormat="1" applyFont="1" applyFill="1" applyBorder="1" applyAlignment="1">
      <alignment vertical="top" wrapText="1"/>
    </xf>
    <xf numFmtId="49" fontId="3" fillId="0" borderId="14" xfId="0" applyNumberFormat="1" applyFont="1" applyFill="1" applyBorder="1" applyAlignment="1">
      <alignment horizontal="center" vertical="top"/>
    </xf>
    <xf numFmtId="49" fontId="3" fillId="0" borderId="15" xfId="0" applyNumberFormat="1" applyFont="1" applyFill="1" applyBorder="1" applyAlignment="1">
      <alignment vertical="top" wrapText="1"/>
    </xf>
    <xf numFmtId="49" fontId="2" fillId="0" borderId="14" xfId="0" applyNumberFormat="1" applyFont="1" applyFill="1" applyBorder="1" applyAlignment="1">
      <alignment horizontal="center" vertical="top"/>
    </xf>
    <xf numFmtId="49" fontId="2" fillId="0" borderId="15" xfId="0" applyNumberFormat="1" applyFont="1" applyFill="1" applyBorder="1" applyAlignment="1">
      <alignment vertical="top" wrapText="1"/>
    </xf>
    <xf numFmtId="49" fontId="0" fillId="0" borderId="32" xfId="0" applyNumberFormat="1" applyFont="1" applyFill="1" applyBorder="1" applyAlignment="1">
      <alignment horizontal="center" vertical="top"/>
    </xf>
    <xf numFmtId="49" fontId="0" fillId="0" borderId="17" xfId="0" applyNumberFormat="1" applyFont="1" applyFill="1" applyBorder="1" applyAlignment="1">
      <alignment vertical="top" wrapText="1"/>
    </xf>
    <xf numFmtId="2" fontId="0" fillId="0" borderId="15" xfId="0" applyNumberFormat="1" applyFont="1" applyFill="1" applyBorder="1" applyAlignment="1">
      <alignment vertical="top" wrapText="1"/>
    </xf>
    <xf numFmtId="49" fontId="1" fillId="6" borderId="33" xfId="0" applyNumberFormat="1" applyFont="1" applyFill="1" applyBorder="1" applyAlignment="1">
      <alignment horizontal="center" vertical="top"/>
    </xf>
    <xf numFmtId="49" fontId="1" fillId="6" borderId="19" xfId="0" applyNumberFormat="1" applyFont="1" applyFill="1" applyBorder="1" applyAlignment="1">
      <alignment horizontal="center" vertical="top"/>
    </xf>
    <xf numFmtId="49" fontId="2" fillId="6" borderId="1" xfId="0" applyNumberFormat="1" applyFont="1" applyFill="1" applyBorder="1" applyAlignment="1">
      <alignment horizontal="center" vertical="top"/>
    </xf>
    <xf numFmtId="49" fontId="2" fillId="6" borderId="2" xfId="0" applyNumberFormat="1" applyFont="1" applyFill="1" applyBorder="1" applyAlignment="1">
      <alignment horizontal="center" vertical="top"/>
    </xf>
    <xf numFmtId="49" fontId="0" fillId="6" borderId="3" xfId="0" applyNumberFormat="1" applyFont="1" applyFill="1" applyBorder="1" applyAlignment="1">
      <alignment horizontal="center" vertical="top"/>
    </xf>
    <xf numFmtId="49" fontId="0" fillId="6" borderId="4" xfId="0" applyNumberFormat="1" applyFont="1" applyFill="1" applyBorder="1" applyAlignment="1">
      <alignment horizontal="center" vertical="top"/>
    </xf>
    <xf numFmtId="49" fontId="2" fillId="6" borderId="3" xfId="0" applyNumberFormat="1" applyFont="1" applyFill="1" applyBorder="1" applyAlignment="1">
      <alignment horizontal="center" vertical="top"/>
    </xf>
    <xf numFmtId="49" fontId="2" fillId="6" borderId="4" xfId="0" applyNumberFormat="1" applyFont="1" applyFill="1" applyBorder="1" applyAlignment="1">
      <alignment horizontal="center" vertical="top"/>
    </xf>
    <xf numFmtId="49" fontId="0" fillId="6" borderId="5" xfId="0" applyNumberFormat="1" applyFont="1" applyFill="1" applyBorder="1" applyAlignment="1">
      <alignment horizontal="center" vertical="top"/>
    </xf>
    <xf numFmtId="49" fontId="0" fillId="6" borderId="6" xfId="0" applyNumberFormat="1" applyFont="1" applyFill="1" applyBorder="1" applyAlignment="1">
      <alignment horizontal="center" vertical="top"/>
    </xf>
    <xf numFmtId="49" fontId="1" fillId="6" borderId="34" xfId="0" applyNumberFormat="1" applyFont="1" applyFill="1" applyBorder="1" applyAlignment="1">
      <alignment horizontal="center" vertical="top"/>
    </xf>
    <xf numFmtId="49" fontId="1" fillId="6" borderId="26" xfId="0" applyNumberFormat="1" applyFont="1" applyFill="1" applyBorder="1" applyAlignment="1">
      <alignment horizontal="center" vertical="top"/>
    </xf>
    <xf numFmtId="49" fontId="1" fillId="6" borderId="1" xfId="0" applyNumberFormat="1" applyFont="1" applyFill="1" applyBorder="1" applyAlignment="1">
      <alignment horizontal="center" vertical="top"/>
    </xf>
    <xf numFmtId="49" fontId="1" fillId="6" borderId="2" xfId="0" applyNumberFormat="1" applyFont="1" applyFill="1" applyBorder="1" applyAlignment="1">
      <alignment horizontal="center" vertical="top"/>
    </xf>
    <xf numFmtId="49" fontId="3" fillId="6" borderId="3" xfId="0" applyNumberFormat="1" applyFont="1" applyFill="1" applyBorder="1" applyAlignment="1">
      <alignment horizontal="center" vertical="top"/>
    </xf>
    <xf numFmtId="49" fontId="3" fillId="6" borderId="4" xfId="0" applyNumberFormat="1" applyFont="1" applyFill="1" applyBorder="1" applyAlignment="1">
      <alignment horizontal="center" vertical="top"/>
    </xf>
    <xf numFmtId="49" fontId="0" fillId="6" borderId="35" xfId="0" applyNumberFormat="1" applyFont="1" applyFill="1" applyBorder="1" applyAlignment="1">
      <alignment horizontal="center" vertical="top"/>
    </xf>
    <xf numFmtId="49" fontId="0" fillId="6" borderId="10" xfId="0" applyNumberFormat="1" applyFont="1" applyFill="1" applyBorder="1" applyAlignment="1">
      <alignment horizontal="center" vertical="top"/>
    </xf>
    <xf numFmtId="49" fontId="0" fillId="6" borderId="36" xfId="0" applyNumberFormat="1" applyFont="1" applyFill="1" applyBorder="1" applyAlignment="1">
      <alignment horizontal="center" vertical="top"/>
    </xf>
    <xf numFmtId="49" fontId="0" fillId="6" borderId="37" xfId="0" applyNumberFormat="1" applyFont="1" applyFill="1" applyBorder="1" applyAlignment="1">
      <alignment horizontal="center" vertical="top"/>
    </xf>
    <xf numFmtId="49" fontId="0" fillId="6" borderId="13" xfId="0" applyNumberFormat="1" applyFont="1" applyFill="1" applyBorder="1" applyAlignment="1">
      <alignment horizontal="center" vertical="top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4" fontId="1" fillId="0" borderId="12" xfId="0" applyNumberFormat="1" applyFont="1" applyFill="1" applyBorder="1" applyAlignment="1">
      <alignment horizontal="center" vertical="center"/>
    </xf>
    <xf numFmtId="4" fontId="1" fillId="0" borderId="41" xfId="0" applyNumberFormat="1" applyFont="1" applyFill="1" applyBorder="1" applyAlignment="1">
      <alignment horizontal="center" vertical="center"/>
    </xf>
    <xf numFmtId="49" fontId="0" fillId="0" borderId="18" xfId="0" applyNumberFormat="1" applyFont="1" applyFill="1" applyBorder="1" applyAlignment="1">
      <alignment horizontal="center" vertical="top"/>
    </xf>
    <xf numFmtId="49" fontId="0" fillId="0" borderId="44" xfId="0" applyNumberFormat="1" applyFont="1" applyFill="1" applyBorder="1" applyAlignment="1">
      <alignment horizontal="center" vertical="top"/>
    </xf>
    <xf numFmtId="49" fontId="0" fillId="0" borderId="38" xfId="0" applyNumberFormat="1" applyFont="1" applyFill="1" applyBorder="1" applyAlignment="1">
      <alignment horizontal="center" vertical="top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3" fontId="0" fillId="0" borderId="18" xfId="0" applyNumberFormat="1" applyFont="1" applyFill="1" applyBorder="1" applyAlignment="1">
      <alignment horizontal="center" vertical="top"/>
    </xf>
    <xf numFmtId="3" fontId="0" fillId="0" borderId="38" xfId="0" applyNumberFormat="1" applyFont="1" applyFill="1" applyBorder="1" applyAlignment="1">
      <alignment horizontal="center" vertical="top"/>
    </xf>
    <xf numFmtId="14" fontId="1" fillId="0" borderId="18" xfId="0" applyNumberFormat="1" applyFont="1" applyFill="1" applyBorder="1" applyAlignment="1">
      <alignment horizontal="center" vertical="center" wrapText="1"/>
    </xf>
    <xf numFmtId="14" fontId="1" fillId="0" borderId="38" xfId="0" applyNumberFormat="1" applyFont="1" applyFill="1" applyBorder="1" applyAlignment="1">
      <alignment horizontal="center" vertical="center" wrapText="1"/>
    </xf>
    <xf numFmtId="4" fontId="2" fillId="0" borderId="42" xfId="0" applyNumberFormat="1" applyFont="1" applyFill="1" applyBorder="1" applyAlignment="1">
      <alignment horizontal="center" vertical="center"/>
    </xf>
    <xf numFmtId="4" fontId="2" fillId="0" borderId="43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4" fontId="3" fillId="0" borderId="4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4" fontId="1" fillId="0" borderId="28" xfId="0" applyNumberFormat="1" applyFont="1" applyFill="1" applyBorder="1" applyAlignment="1">
      <alignment horizontal="center" vertical="center"/>
    </xf>
    <xf numFmtId="4" fontId="1" fillId="0" borderId="39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40" xfId="0" applyNumberFormat="1" applyFont="1" applyFill="1" applyBorder="1" applyAlignment="1">
      <alignment horizontal="center" vertical="center"/>
    </xf>
    <xf numFmtId="4" fontId="0" fillId="0" borderId="7" xfId="0" applyNumberFormat="1" applyFont="1" applyFill="1" applyBorder="1" applyAlignment="1">
      <alignment horizontal="center" vertical="center"/>
    </xf>
    <xf numFmtId="4" fontId="0" fillId="0" borderId="40" xfId="0" applyNumberFormat="1" applyFont="1" applyFill="1" applyBorder="1" applyAlignment="1">
      <alignment horizontal="center" vertical="center"/>
    </xf>
    <xf numFmtId="4" fontId="0" fillId="0" borderId="12" xfId="0" applyNumberFormat="1" applyFont="1" applyFill="1" applyBorder="1" applyAlignment="1">
      <alignment horizontal="center" vertical="center"/>
    </xf>
    <xf numFmtId="4" fontId="0" fillId="0" borderId="41" xfId="0" applyNumberFormat="1" applyFont="1" applyFill="1" applyBorder="1" applyAlignment="1">
      <alignment horizontal="center" vertical="center"/>
    </xf>
    <xf numFmtId="4" fontId="1" fillId="0" borderId="42" xfId="0" applyNumberFormat="1" applyFont="1" applyFill="1" applyBorder="1" applyAlignment="1">
      <alignment horizontal="center" vertical="center"/>
    </xf>
    <xf numFmtId="4" fontId="1" fillId="0" borderId="4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1"/>
  <sheetViews>
    <sheetView tabSelected="1" topLeftCell="A27" workbookViewId="0">
      <selection activeCell="I80" sqref="I80"/>
    </sheetView>
  </sheetViews>
  <sheetFormatPr defaultRowHeight="12.75"/>
  <cols>
    <col min="1" max="1" width="4.83203125" style="43" customWidth="1"/>
    <col min="2" max="2" width="3.6640625" style="43" customWidth="1"/>
    <col min="3" max="3" width="3.5" style="43" customWidth="1"/>
    <col min="4" max="4" width="3.6640625" style="43" customWidth="1"/>
    <col min="5" max="5" width="3.1640625" style="43" customWidth="1"/>
    <col min="6" max="6" width="3.5" style="43" customWidth="1"/>
    <col min="7" max="7" width="6.33203125" style="43" customWidth="1"/>
    <col min="8" max="8" width="6.6640625" style="43" customWidth="1"/>
    <col min="9" max="9" width="41.1640625" customWidth="1"/>
    <col min="10" max="10" width="17.83203125" hidden="1" customWidth="1"/>
    <col min="11" max="11" width="17.83203125" customWidth="1"/>
    <col min="12" max="12" width="4" customWidth="1"/>
    <col min="13" max="13" width="17.83203125" hidden="1" customWidth="1"/>
    <col min="14" max="14" width="17.83203125" customWidth="1"/>
    <col min="15" max="15" width="7.83203125" customWidth="1"/>
    <col min="16" max="16" width="17.83203125" hidden="1" customWidth="1"/>
    <col min="17" max="17" width="17.83203125" customWidth="1"/>
    <col min="18" max="18" width="3.83203125" customWidth="1"/>
    <col min="20" max="20" width="13.33203125" customWidth="1"/>
  </cols>
  <sheetData>
    <row r="1" spans="1:19">
      <c r="N1" s="115" t="s">
        <v>85</v>
      </c>
      <c r="O1" s="115"/>
      <c r="Q1" s="115"/>
      <c r="R1" s="115"/>
      <c r="S1" s="54"/>
    </row>
    <row r="2" spans="1:19">
      <c r="N2" s="54" t="s">
        <v>58</v>
      </c>
      <c r="O2" s="54"/>
      <c r="P2" s="54"/>
      <c r="Q2" s="54"/>
      <c r="R2" s="54"/>
      <c r="S2" s="54"/>
    </row>
    <row r="3" spans="1:19">
      <c r="N3" s="54" t="s">
        <v>59</v>
      </c>
      <c r="O3" s="54"/>
      <c r="P3" s="54"/>
      <c r="Q3" s="54"/>
      <c r="R3" s="54"/>
      <c r="S3" s="54"/>
    </row>
    <row r="4" spans="1:19" ht="50.25" customHeight="1">
      <c r="N4" s="116" t="s">
        <v>84</v>
      </c>
      <c r="O4" s="116"/>
      <c r="P4" s="114"/>
      <c r="Q4" s="114"/>
      <c r="R4" s="114"/>
      <c r="S4" s="114"/>
    </row>
    <row r="6" spans="1:19" ht="14.25">
      <c r="A6" s="133" t="s">
        <v>74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</row>
    <row r="7" spans="1:19" ht="14.25">
      <c r="A7" s="133" t="s">
        <v>75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</row>
    <row r="8" spans="1:19" ht="15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9" t="s">
        <v>60</v>
      </c>
    </row>
    <row r="9" spans="1:19" ht="23.25" customHeight="1">
      <c r="A9" s="122" t="s">
        <v>0</v>
      </c>
      <c r="B9" s="122"/>
      <c r="C9" s="122"/>
      <c r="D9" s="122"/>
      <c r="E9" s="122"/>
      <c r="F9" s="122"/>
      <c r="G9" s="122"/>
      <c r="H9" s="122"/>
      <c r="I9" s="123" t="s">
        <v>66</v>
      </c>
      <c r="J9" s="50"/>
      <c r="K9" s="134" t="s">
        <v>63</v>
      </c>
      <c r="L9" s="135"/>
      <c r="M9" s="55"/>
      <c r="N9" s="134" t="s">
        <v>68</v>
      </c>
      <c r="O9" s="135"/>
      <c r="P9" s="55"/>
      <c r="Q9" s="124" t="s">
        <v>76</v>
      </c>
      <c r="R9" s="124"/>
    </row>
    <row r="10" spans="1:19" s="44" customFormat="1" ht="60.75" customHeight="1">
      <c r="A10" s="122"/>
      <c r="B10" s="122"/>
      <c r="C10" s="122"/>
      <c r="D10" s="122"/>
      <c r="E10" s="122"/>
      <c r="F10" s="122"/>
      <c r="G10" s="122"/>
      <c r="H10" s="122"/>
      <c r="I10" s="123"/>
      <c r="J10" s="51" t="s">
        <v>55</v>
      </c>
      <c r="K10" s="127" t="s">
        <v>61</v>
      </c>
      <c r="L10" s="128"/>
      <c r="M10" s="51" t="s">
        <v>56</v>
      </c>
      <c r="N10" s="127" t="s">
        <v>62</v>
      </c>
      <c r="O10" s="128"/>
      <c r="P10" s="51" t="s">
        <v>57</v>
      </c>
      <c r="Q10" s="127" t="s">
        <v>62</v>
      </c>
      <c r="R10" s="128"/>
    </row>
    <row r="11" spans="1:19" s="5" customFormat="1" ht="63.75" hidden="1" customHeight="1">
      <c r="A11" s="1" t="s">
        <v>1</v>
      </c>
      <c r="B11" s="2" t="s">
        <v>2</v>
      </c>
      <c r="C11" s="2" t="s">
        <v>2</v>
      </c>
      <c r="D11" s="2" t="s">
        <v>3</v>
      </c>
      <c r="E11" s="2" t="s">
        <v>3</v>
      </c>
      <c r="F11" s="2" t="s">
        <v>3</v>
      </c>
      <c r="G11" s="2" t="s">
        <v>4</v>
      </c>
      <c r="H11" s="2" t="s">
        <v>5</v>
      </c>
      <c r="I11" s="3" t="s">
        <v>6</v>
      </c>
      <c r="J11" s="4"/>
      <c r="K11" s="4"/>
      <c r="L11" s="4"/>
      <c r="M11" s="4"/>
      <c r="N11" s="4"/>
      <c r="O11" s="4"/>
      <c r="P11" s="4"/>
      <c r="Q11" s="4"/>
      <c r="R11" s="4"/>
    </row>
    <row r="12" spans="1:19" s="5" customFormat="1" ht="72" hidden="1" customHeight="1">
      <c r="A12" s="6" t="s">
        <v>1</v>
      </c>
      <c r="B12" s="7" t="s">
        <v>2</v>
      </c>
      <c r="C12" s="7" t="s">
        <v>2</v>
      </c>
      <c r="D12" s="7" t="s">
        <v>3</v>
      </c>
      <c r="E12" s="7" t="s">
        <v>3</v>
      </c>
      <c r="F12" s="7" t="s">
        <v>3</v>
      </c>
      <c r="G12" s="7" t="s">
        <v>4</v>
      </c>
      <c r="H12" s="7" t="s">
        <v>7</v>
      </c>
      <c r="I12" s="8" t="s">
        <v>8</v>
      </c>
      <c r="J12" s="9"/>
      <c r="K12" s="9"/>
      <c r="L12" s="9"/>
      <c r="M12" s="9"/>
      <c r="N12" s="9"/>
      <c r="O12" s="9"/>
      <c r="P12" s="9"/>
      <c r="Q12" s="9"/>
      <c r="R12" s="9"/>
    </row>
    <row r="13" spans="1:19" s="5" customFormat="1" ht="26.25" hidden="1" customHeight="1">
      <c r="A13" s="10" t="s">
        <v>1</v>
      </c>
      <c r="B13" s="11" t="s">
        <v>2</v>
      </c>
      <c r="C13" s="12" t="s">
        <v>2</v>
      </c>
      <c r="D13" s="11" t="s">
        <v>3</v>
      </c>
      <c r="E13" s="11" t="s">
        <v>3</v>
      </c>
      <c r="F13" s="11" t="s">
        <v>9</v>
      </c>
      <c r="G13" s="11" t="s">
        <v>4</v>
      </c>
      <c r="H13" s="11" t="s">
        <v>10</v>
      </c>
      <c r="I13" s="13" t="s">
        <v>11</v>
      </c>
      <c r="J13" s="14"/>
      <c r="K13" s="14"/>
      <c r="L13" s="14"/>
      <c r="M13" s="14"/>
      <c r="N13" s="14"/>
      <c r="O13" s="14"/>
      <c r="P13" s="14"/>
      <c r="Q13" s="14"/>
      <c r="R13" s="14"/>
    </row>
    <row r="14" spans="1:19" s="5" customFormat="1" ht="54.75" hidden="1" customHeight="1">
      <c r="A14" s="6" t="s">
        <v>1</v>
      </c>
      <c r="B14" s="7" t="s">
        <v>2</v>
      </c>
      <c r="C14" s="7" t="s">
        <v>2</v>
      </c>
      <c r="D14" s="7" t="s">
        <v>3</v>
      </c>
      <c r="E14" s="7" t="s">
        <v>3</v>
      </c>
      <c r="F14" s="7" t="s">
        <v>3</v>
      </c>
      <c r="G14" s="7" t="s">
        <v>4</v>
      </c>
      <c r="H14" s="7" t="s">
        <v>12</v>
      </c>
      <c r="I14" s="8" t="s">
        <v>13</v>
      </c>
      <c r="J14" s="9"/>
      <c r="K14" s="9"/>
      <c r="L14" s="9"/>
      <c r="M14" s="9"/>
      <c r="N14" s="9"/>
      <c r="O14" s="9"/>
      <c r="P14" s="9"/>
      <c r="Q14" s="9"/>
      <c r="R14" s="9"/>
    </row>
    <row r="15" spans="1:19" s="5" customFormat="1" ht="26.25" hidden="1" customHeight="1">
      <c r="A15" s="10" t="s">
        <v>1</v>
      </c>
      <c r="B15" s="11" t="s">
        <v>2</v>
      </c>
      <c r="C15" s="12" t="s">
        <v>2</v>
      </c>
      <c r="D15" s="11" t="s">
        <v>3</v>
      </c>
      <c r="E15" s="11" t="s">
        <v>3</v>
      </c>
      <c r="F15" s="11" t="s">
        <v>9</v>
      </c>
      <c r="G15" s="11" t="s">
        <v>4</v>
      </c>
      <c r="H15" s="11" t="s">
        <v>14</v>
      </c>
      <c r="I15" s="13" t="s">
        <v>11</v>
      </c>
      <c r="J15" s="14"/>
      <c r="K15" s="14"/>
      <c r="L15" s="14"/>
      <c r="M15" s="14"/>
      <c r="N15" s="14"/>
      <c r="O15" s="14"/>
      <c r="P15" s="14"/>
      <c r="Q15" s="14"/>
      <c r="R15" s="14"/>
    </row>
    <row r="16" spans="1:19" s="5" customFormat="1" ht="51.75" hidden="1" customHeight="1">
      <c r="A16" s="15" t="s">
        <v>1</v>
      </c>
      <c r="B16" s="16" t="s">
        <v>2</v>
      </c>
      <c r="C16" s="16" t="s">
        <v>2</v>
      </c>
      <c r="D16" s="16" t="s">
        <v>3</v>
      </c>
      <c r="E16" s="16" t="s">
        <v>3</v>
      </c>
      <c r="F16" s="16" t="s">
        <v>3</v>
      </c>
      <c r="G16" s="16" t="s">
        <v>4</v>
      </c>
      <c r="H16" s="16" t="s">
        <v>5</v>
      </c>
      <c r="I16" s="17" t="s">
        <v>15</v>
      </c>
      <c r="J16" s="18">
        <f t="shared" ref="J16:R16" si="0">J17-J19</f>
        <v>0</v>
      </c>
      <c r="K16" s="18">
        <f t="shared" si="0"/>
        <v>0</v>
      </c>
      <c r="L16" s="18">
        <f t="shared" si="0"/>
        <v>0</v>
      </c>
      <c r="M16" s="18">
        <f t="shared" si="0"/>
        <v>0</v>
      </c>
      <c r="N16" s="18">
        <f t="shared" si="0"/>
        <v>0</v>
      </c>
      <c r="O16" s="18">
        <f t="shared" si="0"/>
        <v>0</v>
      </c>
      <c r="P16" s="18">
        <f t="shared" si="0"/>
        <v>0</v>
      </c>
      <c r="Q16" s="18">
        <f t="shared" si="0"/>
        <v>0</v>
      </c>
      <c r="R16" s="18">
        <f t="shared" si="0"/>
        <v>0</v>
      </c>
    </row>
    <row r="17" spans="1:18" s="5" customFormat="1" ht="54.75" hidden="1" customHeight="1">
      <c r="A17" s="19" t="s">
        <v>1</v>
      </c>
      <c r="B17" s="20" t="s">
        <v>2</v>
      </c>
      <c r="C17" s="20" t="s">
        <v>2</v>
      </c>
      <c r="D17" s="20" t="s">
        <v>3</v>
      </c>
      <c r="E17" s="20" t="s">
        <v>3</v>
      </c>
      <c r="F17" s="20" t="s">
        <v>3</v>
      </c>
      <c r="G17" s="20" t="s">
        <v>4</v>
      </c>
      <c r="H17" s="20" t="s">
        <v>7</v>
      </c>
      <c r="I17" s="8" t="s">
        <v>16</v>
      </c>
      <c r="J17" s="18">
        <f t="shared" ref="J17:R17" si="1">J18</f>
        <v>0</v>
      </c>
      <c r="K17" s="18">
        <f t="shared" si="1"/>
        <v>0</v>
      </c>
      <c r="L17" s="18">
        <f t="shared" si="1"/>
        <v>0</v>
      </c>
      <c r="M17" s="18">
        <f t="shared" si="1"/>
        <v>0</v>
      </c>
      <c r="N17" s="18">
        <f t="shared" si="1"/>
        <v>0</v>
      </c>
      <c r="O17" s="18">
        <f t="shared" si="1"/>
        <v>0</v>
      </c>
      <c r="P17" s="18">
        <f t="shared" si="1"/>
        <v>0</v>
      </c>
      <c r="Q17" s="18">
        <f t="shared" si="1"/>
        <v>0</v>
      </c>
      <c r="R17" s="18">
        <f t="shared" si="1"/>
        <v>0</v>
      </c>
    </row>
    <row r="18" spans="1:18" s="5" customFormat="1" ht="25.5" hidden="1">
      <c r="A18" s="21" t="s">
        <v>1</v>
      </c>
      <c r="B18" s="12" t="s">
        <v>2</v>
      </c>
      <c r="C18" s="12" t="s">
        <v>2</v>
      </c>
      <c r="D18" s="12" t="s">
        <v>3</v>
      </c>
      <c r="E18" s="12" t="s">
        <v>3</v>
      </c>
      <c r="F18" s="12" t="s">
        <v>17</v>
      </c>
      <c r="G18" s="12" t="s">
        <v>4</v>
      </c>
      <c r="H18" s="12" t="s">
        <v>10</v>
      </c>
      <c r="I18" s="22" t="s">
        <v>11</v>
      </c>
      <c r="J18" s="18"/>
      <c r="K18" s="18"/>
      <c r="L18" s="18"/>
      <c r="M18" s="18"/>
      <c r="N18" s="18"/>
      <c r="O18" s="18"/>
      <c r="P18" s="18"/>
      <c r="Q18" s="18"/>
      <c r="R18" s="18"/>
    </row>
    <row r="19" spans="1:18" s="5" customFormat="1" ht="54" hidden="1">
      <c r="A19" s="19" t="s">
        <v>1</v>
      </c>
      <c r="B19" s="20" t="s">
        <v>2</v>
      </c>
      <c r="C19" s="20" t="s">
        <v>2</v>
      </c>
      <c r="D19" s="20" t="s">
        <v>3</v>
      </c>
      <c r="E19" s="20" t="s">
        <v>3</v>
      </c>
      <c r="F19" s="20" t="s">
        <v>3</v>
      </c>
      <c r="G19" s="20" t="s">
        <v>4</v>
      </c>
      <c r="H19" s="20" t="s">
        <v>12</v>
      </c>
      <c r="I19" s="8" t="s">
        <v>18</v>
      </c>
      <c r="J19" s="18">
        <f t="shared" ref="J19:R19" si="2">J20</f>
        <v>0</v>
      </c>
      <c r="K19" s="18">
        <f t="shared" si="2"/>
        <v>0</v>
      </c>
      <c r="L19" s="18">
        <f t="shared" si="2"/>
        <v>0</v>
      </c>
      <c r="M19" s="18">
        <f t="shared" si="2"/>
        <v>0</v>
      </c>
      <c r="N19" s="18">
        <f t="shared" si="2"/>
        <v>0</v>
      </c>
      <c r="O19" s="18">
        <f t="shared" si="2"/>
        <v>0</v>
      </c>
      <c r="P19" s="18">
        <f t="shared" si="2"/>
        <v>0</v>
      </c>
      <c r="Q19" s="18">
        <f t="shared" si="2"/>
        <v>0</v>
      </c>
      <c r="R19" s="18">
        <f t="shared" si="2"/>
        <v>0</v>
      </c>
    </row>
    <row r="20" spans="1:18" s="5" customFormat="1" ht="25.5" hidden="1">
      <c r="A20" s="23" t="s">
        <v>1</v>
      </c>
      <c r="B20" s="24" t="s">
        <v>2</v>
      </c>
      <c r="C20" s="24" t="s">
        <v>2</v>
      </c>
      <c r="D20" s="24" t="s">
        <v>3</v>
      </c>
      <c r="E20" s="24" t="s">
        <v>3</v>
      </c>
      <c r="F20" s="24" t="s">
        <v>17</v>
      </c>
      <c r="G20" s="24" t="s">
        <v>4</v>
      </c>
      <c r="H20" s="24" t="s">
        <v>14</v>
      </c>
      <c r="I20" s="25" t="s">
        <v>11</v>
      </c>
      <c r="J20" s="26"/>
      <c r="K20" s="26"/>
      <c r="L20" s="26"/>
      <c r="M20" s="26"/>
      <c r="N20" s="26"/>
      <c r="O20" s="26"/>
      <c r="P20" s="26"/>
      <c r="Q20" s="26"/>
      <c r="R20" s="26"/>
    </row>
    <row r="21" spans="1:18" s="5" customFormat="1">
      <c r="A21" s="119" t="s">
        <v>64</v>
      </c>
      <c r="B21" s="120"/>
      <c r="C21" s="120"/>
      <c r="D21" s="120"/>
      <c r="E21" s="120"/>
      <c r="F21" s="120"/>
      <c r="G21" s="120"/>
      <c r="H21" s="121"/>
      <c r="I21" s="52" t="s">
        <v>65</v>
      </c>
      <c r="J21" s="53"/>
      <c r="K21" s="125">
        <v>3</v>
      </c>
      <c r="L21" s="126"/>
      <c r="M21" s="53"/>
      <c r="N21" s="125">
        <v>4</v>
      </c>
      <c r="O21" s="126"/>
      <c r="P21" s="53"/>
      <c r="Q21" s="125">
        <v>5</v>
      </c>
      <c r="R21" s="126"/>
    </row>
    <row r="22" spans="1:18" s="5" customFormat="1" ht="27" customHeight="1" thickBot="1">
      <c r="A22" s="93" t="s">
        <v>1</v>
      </c>
      <c r="B22" s="94" t="s">
        <v>2</v>
      </c>
      <c r="C22" s="94" t="s">
        <v>19</v>
      </c>
      <c r="D22" s="57" t="s">
        <v>3</v>
      </c>
      <c r="E22" s="57" t="s">
        <v>3</v>
      </c>
      <c r="F22" s="57" t="s">
        <v>3</v>
      </c>
      <c r="G22" s="57" t="s">
        <v>4</v>
      </c>
      <c r="H22" s="58" t="s">
        <v>5</v>
      </c>
      <c r="I22" s="59" t="s">
        <v>20</v>
      </c>
      <c r="J22" s="60">
        <f t="shared" ref="J22:P22" si="3">J23-J25</f>
        <v>-691000</v>
      </c>
      <c r="K22" s="117">
        <f>K23-K25</f>
        <v>234575461</v>
      </c>
      <c r="L22" s="118"/>
      <c r="M22" s="60">
        <f t="shared" si="3"/>
        <v>0</v>
      </c>
      <c r="N22" s="117">
        <f>SUM(N23-N25)</f>
        <v>246020340</v>
      </c>
      <c r="O22" s="118"/>
      <c r="P22" s="60">
        <f t="shared" si="3"/>
        <v>-1225157834</v>
      </c>
      <c r="Q22" s="117">
        <f>Q23-Q25</f>
        <v>196020340</v>
      </c>
      <c r="R22" s="118"/>
    </row>
    <row r="23" spans="1:18" s="5" customFormat="1" ht="42" customHeight="1">
      <c r="A23" s="95" t="s">
        <v>1</v>
      </c>
      <c r="B23" s="96" t="s">
        <v>2</v>
      </c>
      <c r="C23" s="96" t="s">
        <v>19</v>
      </c>
      <c r="D23" s="61" t="s">
        <v>3</v>
      </c>
      <c r="E23" s="61" t="s">
        <v>3</v>
      </c>
      <c r="F23" s="61" t="s">
        <v>3</v>
      </c>
      <c r="G23" s="61" t="s">
        <v>4</v>
      </c>
      <c r="H23" s="62" t="s">
        <v>7</v>
      </c>
      <c r="I23" s="63" t="s">
        <v>82</v>
      </c>
      <c r="J23" s="64">
        <f t="shared" ref="J23:P23" si="4">SUM(J24)</f>
        <v>1570167834</v>
      </c>
      <c r="K23" s="129">
        <f>SUM(K24)</f>
        <v>1527575461</v>
      </c>
      <c r="L23" s="130"/>
      <c r="M23" s="64">
        <f t="shared" si="4"/>
        <v>0</v>
      </c>
      <c r="N23" s="129">
        <f>SUM(N24)</f>
        <v>1502428506</v>
      </c>
      <c r="O23" s="130"/>
      <c r="P23" s="64">
        <f t="shared" si="4"/>
        <v>0</v>
      </c>
      <c r="Q23" s="129">
        <f>SUM(Q24)</f>
        <v>1663595801</v>
      </c>
      <c r="R23" s="130"/>
    </row>
    <row r="24" spans="1:18" s="5" customFormat="1" ht="39.75" customHeight="1">
      <c r="A24" s="97" t="s">
        <v>1</v>
      </c>
      <c r="B24" s="98" t="s">
        <v>2</v>
      </c>
      <c r="C24" s="98" t="s">
        <v>19</v>
      </c>
      <c r="D24" s="12" t="s">
        <v>3</v>
      </c>
      <c r="E24" s="12" t="s">
        <v>3</v>
      </c>
      <c r="F24" s="12" t="s">
        <v>17</v>
      </c>
      <c r="G24" s="12" t="s">
        <v>4</v>
      </c>
      <c r="H24" s="56" t="s">
        <v>10</v>
      </c>
      <c r="I24" s="27" t="s">
        <v>83</v>
      </c>
      <c r="J24" s="45">
        <v>1570167834</v>
      </c>
      <c r="K24" s="140">
        <v>1527575461</v>
      </c>
      <c r="L24" s="141"/>
      <c r="M24" s="45"/>
      <c r="N24" s="140">
        <v>1502428506</v>
      </c>
      <c r="O24" s="141"/>
      <c r="P24" s="45"/>
      <c r="Q24" s="140">
        <v>1663595801</v>
      </c>
      <c r="R24" s="141"/>
    </row>
    <row r="25" spans="1:18" s="5" customFormat="1" ht="40.5" customHeight="1">
      <c r="A25" s="99" t="s">
        <v>1</v>
      </c>
      <c r="B25" s="100" t="s">
        <v>2</v>
      </c>
      <c r="C25" s="100" t="s">
        <v>19</v>
      </c>
      <c r="D25" s="65" t="s">
        <v>3</v>
      </c>
      <c r="E25" s="65" t="s">
        <v>3</v>
      </c>
      <c r="F25" s="65" t="s">
        <v>3</v>
      </c>
      <c r="G25" s="65" t="s">
        <v>4</v>
      </c>
      <c r="H25" s="66" t="s">
        <v>12</v>
      </c>
      <c r="I25" s="67" t="s">
        <v>21</v>
      </c>
      <c r="J25" s="68">
        <f t="shared" ref="J25:P25" si="5">J26</f>
        <v>1570858834</v>
      </c>
      <c r="K25" s="138">
        <v>1293000000</v>
      </c>
      <c r="L25" s="139"/>
      <c r="M25" s="68">
        <f t="shared" si="5"/>
        <v>0</v>
      </c>
      <c r="N25" s="138">
        <f>SUM(N26)</f>
        <v>1256408166</v>
      </c>
      <c r="O25" s="139"/>
      <c r="P25" s="68">
        <f t="shared" si="5"/>
        <v>1225157834</v>
      </c>
      <c r="Q25" s="138">
        <f>Q26</f>
        <v>1467575461</v>
      </c>
      <c r="R25" s="139"/>
    </row>
    <row r="26" spans="1:18" s="5" customFormat="1" ht="39.75" customHeight="1" thickBot="1">
      <c r="A26" s="101" t="s">
        <v>1</v>
      </c>
      <c r="B26" s="102" t="s">
        <v>2</v>
      </c>
      <c r="C26" s="102" t="s">
        <v>19</v>
      </c>
      <c r="D26" s="24" t="s">
        <v>3</v>
      </c>
      <c r="E26" s="24" t="s">
        <v>3</v>
      </c>
      <c r="F26" s="24" t="s">
        <v>17</v>
      </c>
      <c r="G26" s="24" t="s">
        <v>4</v>
      </c>
      <c r="H26" s="28" t="s">
        <v>14</v>
      </c>
      <c r="I26" s="29" t="s">
        <v>77</v>
      </c>
      <c r="J26" s="46">
        <v>1570858834</v>
      </c>
      <c r="K26" s="142">
        <v>1293000000</v>
      </c>
      <c r="L26" s="143"/>
      <c r="M26" s="46"/>
      <c r="N26" s="142">
        <v>1256408166</v>
      </c>
      <c r="O26" s="143"/>
      <c r="P26" s="46">
        <v>1225157834</v>
      </c>
      <c r="Q26" s="142">
        <v>1467575461</v>
      </c>
      <c r="R26" s="143"/>
    </row>
    <row r="27" spans="1:18" s="5" customFormat="1" ht="45.75" customHeight="1" thickBot="1">
      <c r="A27" s="103" t="s">
        <v>1</v>
      </c>
      <c r="B27" s="104" t="s">
        <v>2</v>
      </c>
      <c r="C27" s="104" t="s">
        <v>9</v>
      </c>
      <c r="D27" s="69" t="s">
        <v>3</v>
      </c>
      <c r="E27" s="69" t="s">
        <v>3</v>
      </c>
      <c r="F27" s="69" t="s">
        <v>3</v>
      </c>
      <c r="G27" s="69" t="s">
        <v>4</v>
      </c>
      <c r="H27" s="70" t="s">
        <v>5</v>
      </c>
      <c r="I27" s="71" t="s">
        <v>52</v>
      </c>
      <c r="J27" s="72">
        <f t="shared" ref="J27:P27" si="6">J28</f>
        <v>0</v>
      </c>
      <c r="K27" s="136">
        <f>K28</f>
        <v>0</v>
      </c>
      <c r="L27" s="137"/>
      <c r="M27" s="72">
        <f t="shared" si="6"/>
        <v>0</v>
      </c>
      <c r="N27" s="136">
        <f>N28</f>
        <v>0</v>
      </c>
      <c r="O27" s="137"/>
      <c r="P27" s="72">
        <f t="shared" si="6"/>
        <v>0</v>
      </c>
      <c r="Q27" s="136">
        <f>Q28</f>
        <v>0</v>
      </c>
      <c r="R27" s="137"/>
    </row>
    <row r="28" spans="1:18" s="5" customFormat="1" ht="54" customHeight="1">
      <c r="A28" s="105" t="s">
        <v>1</v>
      </c>
      <c r="B28" s="106" t="s">
        <v>2</v>
      </c>
      <c r="C28" s="106" t="s">
        <v>9</v>
      </c>
      <c r="D28" s="73" t="s">
        <v>2</v>
      </c>
      <c r="E28" s="73" t="s">
        <v>3</v>
      </c>
      <c r="F28" s="73" t="s">
        <v>3</v>
      </c>
      <c r="G28" s="73" t="s">
        <v>4</v>
      </c>
      <c r="H28" s="74" t="s">
        <v>5</v>
      </c>
      <c r="I28" s="75" t="s">
        <v>69</v>
      </c>
      <c r="J28" s="76">
        <f t="shared" ref="J28:P28" si="7">J29-J33</f>
        <v>0</v>
      </c>
      <c r="K28" s="144">
        <f>K29-K33</f>
        <v>0</v>
      </c>
      <c r="L28" s="145"/>
      <c r="M28" s="76">
        <f t="shared" si="7"/>
        <v>0</v>
      </c>
      <c r="N28" s="144">
        <f>N29-N33</f>
        <v>0</v>
      </c>
      <c r="O28" s="145"/>
      <c r="P28" s="76">
        <f t="shared" si="7"/>
        <v>0</v>
      </c>
      <c r="Q28" s="144">
        <f>Q29-Q33</f>
        <v>0</v>
      </c>
      <c r="R28" s="145"/>
    </row>
    <row r="29" spans="1:18" s="5" customFormat="1" ht="54.75" customHeight="1">
      <c r="A29" s="99" t="s">
        <v>1</v>
      </c>
      <c r="B29" s="100" t="s">
        <v>2</v>
      </c>
      <c r="C29" s="100" t="s">
        <v>9</v>
      </c>
      <c r="D29" s="65" t="s">
        <v>2</v>
      </c>
      <c r="E29" s="65" t="s">
        <v>3</v>
      </c>
      <c r="F29" s="65" t="s">
        <v>3</v>
      </c>
      <c r="G29" s="65" t="s">
        <v>4</v>
      </c>
      <c r="H29" s="66" t="s">
        <v>7</v>
      </c>
      <c r="I29" s="67" t="s">
        <v>78</v>
      </c>
      <c r="J29" s="68">
        <f t="shared" ref="J29:P29" si="8">J30</f>
        <v>1024854600</v>
      </c>
      <c r="K29" s="138">
        <f>K30</f>
        <v>365900000</v>
      </c>
      <c r="L29" s="139"/>
      <c r="M29" s="68">
        <f t="shared" si="8"/>
        <v>0</v>
      </c>
      <c r="N29" s="138">
        <f>N30</f>
        <v>353500000</v>
      </c>
      <c r="O29" s="139"/>
      <c r="P29" s="68">
        <f t="shared" si="8"/>
        <v>0</v>
      </c>
      <c r="Q29" s="138">
        <f>Q30</f>
        <v>367148000</v>
      </c>
      <c r="R29" s="139"/>
    </row>
    <row r="30" spans="1:18" s="5" customFormat="1" ht="65.25" customHeight="1">
      <c r="A30" s="107" t="s">
        <v>1</v>
      </c>
      <c r="B30" s="108" t="s">
        <v>2</v>
      </c>
      <c r="C30" s="108" t="s">
        <v>9</v>
      </c>
      <c r="D30" s="77" t="s">
        <v>2</v>
      </c>
      <c r="E30" s="77" t="s">
        <v>3</v>
      </c>
      <c r="F30" s="77" t="s">
        <v>17</v>
      </c>
      <c r="G30" s="77" t="s">
        <v>4</v>
      </c>
      <c r="H30" s="78" t="s">
        <v>10</v>
      </c>
      <c r="I30" s="79" t="s">
        <v>79</v>
      </c>
      <c r="J30" s="80">
        <f>SUM(J31:J32)</f>
        <v>1024854600</v>
      </c>
      <c r="K30" s="131">
        <f>SUM(K32)</f>
        <v>365900000</v>
      </c>
      <c r="L30" s="132"/>
      <c r="M30" s="80"/>
      <c r="N30" s="131">
        <f>SUM(N32)</f>
        <v>353500000</v>
      </c>
      <c r="O30" s="132"/>
      <c r="P30" s="80"/>
      <c r="Q30" s="131">
        <f>SUM(Q32)</f>
        <v>367148000</v>
      </c>
      <c r="R30" s="132"/>
    </row>
    <row r="31" spans="1:18" s="5" customFormat="1" ht="27" hidden="1" customHeight="1">
      <c r="A31" s="97" t="s">
        <v>1</v>
      </c>
      <c r="B31" s="98" t="s">
        <v>2</v>
      </c>
      <c r="C31" s="98" t="s">
        <v>9</v>
      </c>
      <c r="D31" s="12" t="s">
        <v>2</v>
      </c>
      <c r="E31" s="12" t="s">
        <v>3</v>
      </c>
      <c r="F31" s="12" t="s">
        <v>17</v>
      </c>
      <c r="G31" s="12" t="s">
        <v>22</v>
      </c>
      <c r="H31" s="56" t="s">
        <v>10</v>
      </c>
      <c r="I31" s="27" t="s">
        <v>23</v>
      </c>
      <c r="J31" s="45">
        <v>0</v>
      </c>
      <c r="K31" s="45"/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/>
      <c r="R31" s="45">
        <v>0</v>
      </c>
    </row>
    <row r="32" spans="1:18" s="5" customFormat="1" ht="51.75" customHeight="1">
      <c r="A32" s="97" t="s">
        <v>1</v>
      </c>
      <c r="B32" s="98" t="s">
        <v>2</v>
      </c>
      <c r="C32" s="98" t="s">
        <v>9</v>
      </c>
      <c r="D32" s="12" t="s">
        <v>2</v>
      </c>
      <c r="E32" s="12" t="s">
        <v>3</v>
      </c>
      <c r="F32" s="12" t="s">
        <v>17</v>
      </c>
      <c r="G32" s="12" t="s">
        <v>24</v>
      </c>
      <c r="H32" s="56" t="s">
        <v>10</v>
      </c>
      <c r="I32" s="27" t="s">
        <v>80</v>
      </c>
      <c r="J32" s="45">
        <v>1024854600</v>
      </c>
      <c r="K32" s="140">
        <v>365900000</v>
      </c>
      <c r="L32" s="141"/>
      <c r="M32" s="45"/>
      <c r="N32" s="140">
        <v>353500000</v>
      </c>
      <c r="O32" s="141"/>
      <c r="P32" s="45"/>
      <c r="Q32" s="140">
        <v>367148000</v>
      </c>
      <c r="R32" s="141"/>
    </row>
    <row r="33" spans="1:20" s="5" customFormat="1" ht="68.25" customHeight="1">
      <c r="A33" s="99" t="s">
        <v>1</v>
      </c>
      <c r="B33" s="100" t="s">
        <v>2</v>
      </c>
      <c r="C33" s="100" t="s">
        <v>9</v>
      </c>
      <c r="D33" s="65" t="s">
        <v>2</v>
      </c>
      <c r="E33" s="65" t="s">
        <v>3</v>
      </c>
      <c r="F33" s="65" t="s">
        <v>3</v>
      </c>
      <c r="G33" s="65" t="s">
        <v>4</v>
      </c>
      <c r="H33" s="66" t="s">
        <v>12</v>
      </c>
      <c r="I33" s="67" t="s">
        <v>70</v>
      </c>
      <c r="J33" s="68">
        <f t="shared" ref="J33:P33" si="9">J34</f>
        <v>1024854600</v>
      </c>
      <c r="K33" s="138">
        <f>K34</f>
        <v>365900000</v>
      </c>
      <c r="L33" s="139"/>
      <c r="M33" s="68">
        <f t="shared" si="9"/>
        <v>0</v>
      </c>
      <c r="N33" s="138">
        <f>N34</f>
        <v>353500000</v>
      </c>
      <c r="O33" s="139"/>
      <c r="P33" s="68">
        <f t="shared" si="9"/>
        <v>0</v>
      </c>
      <c r="Q33" s="138">
        <f>Q34</f>
        <v>367148000</v>
      </c>
      <c r="R33" s="139"/>
    </row>
    <row r="34" spans="1:20" s="5" customFormat="1" ht="66" customHeight="1">
      <c r="A34" s="107" t="s">
        <v>1</v>
      </c>
      <c r="B34" s="108" t="s">
        <v>2</v>
      </c>
      <c r="C34" s="108" t="s">
        <v>9</v>
      </c>
      <c r="D34" s="77" t="s">
        <v>2</v>
      </c>
      <c r="E34" s="77" t="s">
        <v>3</v>
      </c>
      <c r="F34" s="77" t="s">
        <v>17</v>
      </c>
      <c r="G34" s="77" t="s">
        <v>4</v>
      </c>
      <c r="H34" s="78" t="s">
        <v>14</v>
      </c>
      <c r="I34" s="79" t="s">
        <v>71</v>
      </c>
      <c r="J34" s="80">
        <f>SUM(J35:J36)</f>
        <v>1024854600</v>
      </c>
      <c r="K34" s="131">
        <f>SUM(K36)</f>
        <v>365900000</v>
      </c>
      <c r="L34" s="132"/>
      <c r="M34" s="80"/>
      <c r="N34" s="131">
        <f>SUM(N36)</f>
        <v>353500000</v>
      </c>
      <c r="O34" s="132"/>
      <c r="P34" s="80"/>
      <c r="Q34" s="131">
        <f>SUM(Q36)</f>
        <v>367148000</v>
      </c>
      <c r="R34" s="132"/>
    </row>
    <row r="35" spans="1:20" s="5" customFormat="1" ht="27" hidden="1" customHeight="1">
      <c r="A35" s="97" t="s">
        <v>1</v>
      </c>
      <c r="B35" s="98" t="s">
        <v>2</v>
      </c>
      <c r="C35" s="98" t="s">
        <v>9</v>
      </c>
      <c r="D35" s="12" t="s">
        <v>2</v>
      </c>
      <c r="E35" s="12" t="s">
        <v>3</v>
      </c>
      <c r="F35" s="12" t="s">
        <v>17</v>
      </c>
      <c r="G35" s="12" t="s">
        <v>22</v>
      </c>
      <c r="H35" s="56" t="s">
        <v>14</v>
      </c>
      <c r="I35" s="27" t="s">
        <v>25</v>
      </c>
      <c r="J35" s="45">
        <v>0</v>
      </c>
      <c r="K35" s="45"/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/>
      <c r="R35" s="45">
        <v>0</v>
      </c>
    </row>
    <row r="36" spans="1:20" s="5" customFormat="1" ht="52.5" customHeight="1" thickBot="1">
      <c r="A36" s="109" t="s">
        <v>1</v>
      </c>
      <c r="B36" s="110" t="s">
        <v>2</v>
      </c>
      <c r="C36" s="110" t="s">
        <v>9</v>
      </c>
      <c r="D36" s="30" t="s">
        <v>2</v>
      </c>
      <c r="E36" s="30" t="s">
        <v>3</v>
      </c>
      <c r="F36" s="30" t="s">
        <v>17</v>
      </c>
      <c r="G36" s="30" t="s">
        <v>24</v>
      </c>
      <c r="H36" s="31" t="s">
        <v>14</v>
      </c>
      <c r="I36" s="32" t="s">
        <v>81</v>
      </c>
      <c r="J36" s="47">
        <v>1024854600</v>
      </c>
      <c r="K36" s="142">
        <v>365900000</v>
      </c>
      <c r="L36" s="143"/>
      <c r="M36" s="47"/>
      <c r="N36" s="142">
        <v>353500000</v>
      </c>
      <c r="O36" s="143"/>
      <c r="P36" s="47"/>
      <c r="Q36" s="142">
        <v>367148000</v>
      </c>
      <c r="R36" s="143"/>
    </row>
    <row r="37" spans="1:20" s="5" customFormat="1" ht="13.5" hidden="1" thickBot="1">
      <c r="A37" s="111"/>
      <c r="B37" s="112"/>
      <c r="C37" s="113"/>
      <c r="D37" s="33"/>
      <c r="E37" s="33"/>
      <c r="F37" s="33"/>
      <c r="G37" s="33"/>
      <c r="H37" s="33"/>
      <c r="I37" s="34"/>
      <c r="J37" s="81">
        <v>0</v>
      </c>
      <c r="K37" s="81"/>
      <c r="L37" s="81">
        <v>0</v>
      </c>
      <c r="M37" s="81">
        <v>0</v>
      </c>
      <c r="N37" s="81">
        <v>0</v>
      </c>
      <c r="O37" s="81">
        <v>0</v>
      </c>
      <c r="P37" s="81">
        <v>0</v>
      </c>
      <c r="Q37" s="81">
        <v>0</v>
      </c>
      <c r="R37" s="81">
        <v>0</v>
      </c>
    </row>
    <row r="38" spans="1:20" s="5" customFormat="1" ht="27" hidden="1" customHeight="1" thickBot="1">
      <c r="A38" s="103" t="s">
        <v>1</v>
      </c>
      <c r="B38" s="104" t="s">
        <v>2</v>
      </c>
      <c r="C38" s="104" t="s">
        <v>26</v>
      </c>
      <c r="D38" s="69" t="s">
        <v>3</v>
      </c>
      <c r="E38" s="69" t="s">
        <v>3</v>
      </c>
      <c r="F38" s="69" t="s">
        <v>3</v>
      </c>
      <c r="G38" s="69" t="s">
        <v>4</v>
      </c>
      <c r="H38" s="82" t="s">
        <v>5</v>
      </c>
      <c r="I38" s="83" t="s">
        <v>72</v>
      </c>
      <c r="J38" s="72">
        <f t="shared" ref="J38:P38" si="10">J43-J39</f>
        <v>182036441.25</v>
      </c>
      <c r="K38" s="136">
        <f>K43-L39</f>
        <v>0</v>
      </c>
      <c r="L38" s="137"/>
      <c r="M38" s="72">
        <f t="shared" si="10"/>
        <v>0</v>
      </c>
      <c r="N38" s="136"/>
      <c r="O38" s="137"/>
      <c r="P38" s="72">
        <f t="shared" si="10"/>
        <v>0</v>
      </c>
      <c r="Q38" s="136">
        <f>Q43-R39</f>
        <v>0</v>
      </c>
      <c r="R38" s="137"/>
      <c r="T38" s="35"/>
    </row>
    <row r="39" spans="1:20" s="5" customFormat="1" ht="27" hidden="1">
      <c r="A39" s="95" t="s">
        <v>1</v>
      </c>
      <c r="B39" s="96" t="s">
        <v>2</v>
      </c>
      <c r="C39" s="96" t="s">
        <v>26</v>
      </c>
      <c r="D39" s="61" t="s">
        <v>3</v>
      </c>
      <c r="E39" s="61" t="s">
        <v>3</v>
      </c>
      <c r="F39" s="61" t="s">
        <v>3</v>
      </c>
      <c r="G39" s="61" t="s">
        <v>4</v>
      </c>
      <c r="H39" s="84" t="s">
        <v>27</v>
      </c>
      <c r="I39" s="85" t="s">
        <v>28</v>
      </c>
      <c r="J39" s="76">
        <f t="shared" ref="J39:R41" si="11">J40</f>
        <v>0</v>
      </c>
      <c r="K39" s="76"/>
      <c r="L39" s="76">
        <f t="shared" si="11"/>
        <v>0</v>
      </c>
      <c r="M39" s="76">
        <f t="shared" si="11"/>
        <v>0</v>
      </c>
      <c r="N39" s="76"/>
      <c r="O39" s="76"/>
      <c r="P39" s="76">
        <f t="shared" si="11"/>
        <v>0</v>
      </c>
      <c r="Q39" s="76"/>
      <c r="R39" s="76">
        <f t="shared" si="11"/>
        <v>0</v>
      </c>
    </row>
    <row r="40" spans="1:20" s="5" customFormat="1" ht="25.5" hidden="1">
      <c r="A40" s="107" t="s">
        <v>1</v>
      </c>
      <c r="B40" s="108" t="s">
        <v>2</v>
      </c>
      <c r="C40" s="108" t="s">
        <v>26</v>
      </c>
      <c r="D40" s="77" t="s">
        <v>19</v>
      </c>
      <c r="E40" s="77" t="s">
        <v>3</v>
      </c>
      <c r="F40" s="77" t="s">
        <v>3</v>
      </c>
      <c r="G40" s="77" t="s">
        <v>4</v>
      </c>
      <c r="H40" s="86" t="s">
        <v>27</v>
      </c>
      <c r="I40" s="87" t="s">
        <v>29</v>
      </c>
      <c r="J40" s="80">
        <f t="shared" si="11"/>
        <v>0</v>
      </c>
      <c r="K40" s="80"/>
      <c r="L40" s="80">
        <f t="shared" si="11"/>
        <v>0</v>
      </c>
      <c r="M40" s="80">
        <f t="shared" si="11"/>
        <v>0</v>
      </c>
      <c r="N40" s="80"/>
      <c r="O40" s="80"/>
      <c r="P40" s="80">
        <f t="shared" si="11"/>
        <v>0</v>
      </c>
      <c r="Q40" s="80"/>
      <c r="R40" s="80">
        <f t="shared" si="11"/>
        <v>0</v>
      </c>
    </row>
    <row r="41" spans="1:20" s="5" customFormat="1" ht="25.5" hidden="1">
      <c r="A41" s="97" t="s">
        <v>1</v>
      </c>
      <c r="B41" s="98" t="s">
        <v>2</v>
      </c>
      <c r="C41" s="98" t="s">
        <v>26</v>
      </c>
      <c r="D41" s="12" t="s">
        <v>19</v>
      </c>
      <c r="E41" s="12" t="s">
        <v>2</v>
      </c>
      <c r="F41" s="12" t="s">
        <v>3</v>
      </c>
      <c r="G41" s="12" t="s">
        <v>4</v>
      </c>
      <c r="H41" s="36" t="s">
        <v>30</v>
      </c>
      <c r="I41" s="37" t="s">
        <v>31</v>
      </c>
      <c r="J41" s="45">
        <f t="shared" si="11"/>
        <v>0</v>
      </c>
      <c r="K41" s="45"/>
      <c r="L41" s="45">
        <f t="shared" si="11"/>
        <v>0</v>
      </c>
      <c r="M41" s="45">
        <f t="shared" si="11"/>
        <v>0</v>
      </c>
      <c r="N41" s="45"/>
      <c r="O41" s="45"/>
      <c r="P41" s="45">
        <f t="shared" si="11"/>
        <v>0</v>
      </c>
      <c r="Q41" s="45"/>
      <c r="R41" s="45">
        <f t="shared" si="11"/>
        <v>0</v>
      </c>
    </row>
    <row r="42" spans="1:20" s="5" customFormat="1" ht="25.5" hidden="1">
      <c r="A42" s="97" t="s">
        <v>1</v>
      </c>
      <c r="B42" s="98" t="s">
        <v>2</v>
      </c>
      <c r="C42" s="98" t="s">
        <v>26</v>
      </c>
      <c r="D42" s="12" t="s">
        <v>19</v>
      </c>
      <c r="E42" s="12" t="s">
        <v>2</v>
      </c>
      <c r="F42" s="12" t="s">
        <v>17</v>
      </c>
      <c r="G42" s="12" t="s">
        <v>4</v>
      </c>
      <c r="H42" s="36" t="s">
        <v>30</v>
      </c>
      <c r="I42" s="37" t="s">
        <v>32</v>
      </c>
      <c r="J42" s="45"/>
      <c r="K42" s="45"/>
      <c r="L42" s="45">
        <f>J42+K42</f>
        <v>0</v>
      </c>
      <c r="M42" s="45"/>
      <c r="N42" s="45"/>
      <c r="O42" s="45"/>
      <c r="P42" s="45"/>
      <c r="Q42" s="45"/>
      <c r="R42" s="45"/>
    </row>
    <row r="43" spans="1:20" s="5" customFormat="1" ht="27" hidden="1" customHeight="1">
      <c r="A43" s="99" t="s">
        <v>1</v>
      </c>
      <c r="B43" s="100" t="s">
        <v>2</v>
      </c>
      <c r="C43" s="100" t="s">
        <v>26</v>
      </c>
      <c r="D43" s="65" t="s">
        <v>3</v>
      </c>
      <c r="E43" s="65" t="s">
        <v>3</v>
      </c>
      <c r="F43" s="65" t="s">
        <v>3</v>
      </c>
      <c r="G43" s="65" t="s">
        <v>4</v>
      </c>
      <c r="H43" s="88" t="s">
        <v>33</v>
      </c>
      <c r="I43" s="89" t="s">
        <v>34</v>
      </c>
      <c r="J43" s="68">
        <f t="shared" ref="J43:K45" si="12">J44</f>
        <v>182036441.25</v>
      </c>
      <c r="K43" s="138">
        <f t="shared" si="12"/>
        <v>0</v>
      </c>
      <c r="L43" s="139"/>
      <c r="M43" s="68">
        <f>M44</f>
        <v>0</v>
      </c>
      <c r="N43" s="138"/>
      <c r="O43" s="139"/>
      <c r="P43" s="68">
        <f t="shared" ref="P43:Q45" si="13">P44</f>
        <v>0</v>
      </c>
      <c r="Q43" s="138">
        <f t="shared" si="13"/>
        <v>0</v>
      </c>
      <c r="R43" s="139"/>
    </row>
    <row r="44" spans="1:20" s="5" customFormat="1" ht="27.75" hidden="1" customHeight="1">
      <c r="A44" s="107" t="s">
        <v>1</v>
      </c>
      <c r="B44" s="108" t="s">
        <v>2</v>
      </c>
      <c r="C44" s="108" t="s">
        <v>26</v>
      </c>
      <c r="D44" s="77" t="s">
        <v>19</v>
      </c>
      <c r="E44" s="77" t="s">
        <v>3</v>
      </c>
      <c r="F44" s="77" t="s">
        <v>3</v>
      </c>
      <c r="G44" s="77" t="s">
        <v>4</v>
      </c>
      <c r="H44" s="86" t="s">
        <v>33</v>
      </c>
      <c r="I44" s="87" t="s">
        <v>35</v>
      </c>
      <c r="J44" s="80">
        <f t="shared" si="12"/>
        <v>182036441.25</v>
      </c>
      <c r="K44" s="131">
        <f t="shared" si="12"/>
        <v>0</v>
      </c>
      <c r="L44" s="132"/>
      <c r="M44" s="80">
        <f>M45</f>
        <v>0</v>
      </c>
      <c r="N44" s="131"/>
      <c r="O44" s="132"/>
      <c r="P44" s="80">
        <f t="shared" si="13"/>
        <v>0</v>
      </c>
      <c r="Q44" s="131">
        <f t="shared" si="13"/>
        <v>0</v>
      </c>
      <c r="R44" s="132"/>
    </row>
    <row r="45" spans="1:20" s="5" customFormat="1" ht="26.25" hidden="1" customHeight="1">
      <c r="A45" s="97" t="s">
        <v>1</v>
      </c>
      <c r="B45" s="98" t="s">
        <v>2</v>
      </c>
      <c r="C45" s="98" t="s">
        <v>26</v>
      </c>
      <c r="D45" s="12" t="s">
        <v>19</v>
      </c>
      <c r="E45" s="12" t="s">
        <v>2</v>
      </c>
      <c r="F45" s="12" t="s">
        <v>3</v>
      </c>
      <c r="G45" s="12" t="s">
        <v>4</v>
      </c>
      <c r="H45" s="36" t="s">
        <v>36</v>
      </c>
      <c r="I45" s="37" t="s">
        <v>37</v>
      </c>
      <c r="J45" s="45">
        <f t="shared" si="12"/>
        <v>182036441.25</v>
      </c>
      <c r="K45" s="140">
        <f t="shared" si="12"/>
        <v>0</v>
      </c>
      <c r="L45" s="141"/>
      <c r="M45" s="45">
        <f>M46</f>
        <v>0</v>
      </c>
      <c r="N45" s="140"/>
      <c r="O45" s="141"/>
      <c r="P45" s="45">
        <f t="shared" si="13"/>
        <v>0</v>
      </c>
      <c r="Q45" s="140">
        <f t="shared" si="13"/>
        <v>0</v>
      </c>
      <c r="R45" s="141"/>
    </row>
    <row r="46" spans="1:20" s="5" customFormat="1" ht="26.25" hidden="1" customHeight="1" thickBot="1">
      <c r="A46" s="109" t="s">
        <v>1</v>
      </c>
      <c r="B46" s="110" t="s">
        <v>2</v>
      </c>
      <c r="C46" s="110" t="s">
        <v>26</v>
      </c>
      <c r="D46" s="30" t="s">
        <v>19</v>
      </c>
      <c r="E46" s="30" t="s">
        <v>2</v>
      </c>
      <c r="F46" s="30" t="s">
        <v>17</v>
      </c>
      <c r="G46" s="30" t="s">
        <v>4</v>
      </c>
      <c r="H46" s="90" t="s">
        <v>36</v>
      </c>
      <c r="I46" s="91" t="s">
        <v>38</v>
      </c>
      <c r="J46" s="47">
        <v>182036441.25</v>
      </c>
      <c r="K46" s="142"/>
      <c r="L46" s="143"/>
      <c r="M46" s="47"/>
      <c r="N46" s="142"/>
      <c r="O46" s="143"/>
      <c r="P46" s="47"/>
      <c r="Q46" s="142">
        <v>0</v>
      </c>
      <c r="R46" s="143"/>
    </row>
    <row r="47" spans="1:20" s="5" customFormat="1" ht="27" customHeight="1" thickBot="1">
      <c r="A47" s="103" t="s">
        <v>5</v>
      </c>
      <c r="B47" s="104" t="s">
        <v>2</v>
      </c>
      <c r="C47" s="104" t="s">
        <v>39</v>
      </c>
      <c r="D47" s="69" t="s">
        <v>3</v>
      </c>
      <c r="E47" s="69" t="s">
        <v>3</v>
      </c>
      <c r="F47" s="69" t="s">
        <v>3</v>
      </c>
      <c r="G47" s="69" t="s">
        <v>4</v>
      </c>
      <c r="H47" s="82" t="s">
        <v>5</v>
      </c>
      <c r="I47" s="83" t="s">
        <v>40</v>
      </c>
      <c r="J47" s="72">
        <f>J48-J51+J55</f>
        <v>691000</v>
      </c>
      <c r="K47" s="136">
        <f>K48-K51+K55</f>
        <v>0</v>
      </c>
      <c r="L47" s="137"/>
      <c r="M47" s="72">
        <f>M48-M51+M55</f>
        <v>0</v>
      </c>
      <c r="N47" s="136">
        <f>N48-N51+N55</f>
        <v>0</v>
      </c>
      <c r="O47" s="137"/>
      <c r="P47" s="72">
        <f>P48-P51+P55</f>
        <v>0</v>
      </c>
      <c r="Q47" s="136">
        <f>Q48-Q51+Q55</f>
        <v>0</v>
      </c>
      <c r="R47" s="137"/>
    </row>
    <row r="48" spans="1:20" s="5" customFormat="1" ht="53.25" hidden="1" customHeight="1">
      <c r="A48" s="95" t="s">
        <v>41</v>
      </c>
      <c r="B48" s="96" t="s">
        <v>2</v>
      </c>
      <c r="C48" s="96" t="s">
        <v>39</v>
      </c>
      <c r="D48" s="61" t="s">
        <v>2</v>
      </c>
      <c r="E48" s="61" t="s">
        <v>3</v>
      </c>
      <c r="F48" s="61" t="s">
        <v>3</v>
      </c>
      <c r="G48" s="61" t="s">
        <v>4</v>
      </c>
      <c r="H48" s="84" t="s">
        <v>5</v>
      </c>
      <c r="I48" s="85" t="s">
        <v>42</v>
      </c>
      <c r="J48" s="64">
        <f>J49</f>
        <v>691000</v>
      </c>
      <c r="K48" s="129">
        <f>K49</f>
        <v>0</v>
      </c>
      <c r="L48" s="130"/>
      <c r="M48" s="64">
        <f>M49</f>
        <v>0</v>
      </c>
      <c r="N48" s="129">
        <f>N49</f>
        <v>0</v>
      </c>
      <c r="O48" s="130"/>
      <c r="P48" s="64">
        <f>P49</f>
        <v>0</v>
      </c>
      <c r="Q48" s="129">
        <f>Q49</f>
        <v>0</v>
      </c>
      <c r="R48" s="130"/>
    </row>
    <row r="49" spans="1:18" s="5" customFormat="1" ht="51" hidden="1" customHeight="1">
      <c r="A49" s="107" t="s">
        <v>41</v>
      </c>
      <c r="B49" s="108" t="s">
        <v>2</v>
      </c>
      <c r="C49" s="108" t="s">
        <v>39</v>
      </c>
      <c r="D49" s="77" t="s">
        <v>2</v>
      </c>
      <c r="E49" s="77" t="s">
        <v>3</v>
      </c>
      <c r="F49" s="77" t="s">
        <v>3</v>
      </c>
      <c r="G49" s="77" t="s">
        <v>4</v>
      </c>
      <c r="H49" s="86" t="s">
        <v>43</v>
      </c>
      <c r="I49" s="87" t="s">
        <v>44</v>
      </c>
      <c r="J49" s="80">
        <f>J50</f>
        <v>691000</v>
      </c>
      <c r="K49" s="131">
        <f>K50</f>
        <v>0</v>
      </c>
      <c r="L49" s="132"/>
      <c r="M49" s="80">
        <f>M50</f>
        <v>0</v>
      </c>
      <c r="N49" s="131">
        <f>O50</f>
        <v>0</v>
      </c>
      <c r="O49" s="132"/>
      <c r="P49" s="80">
        <f>P50</f>
        <v>0</v>
      </c>
      <c r="Q49" s="131">
        <f>Q50</f>
        <v>0</v>
      </c>
      <c r="R49" s="132"/>
    </row>
    <row r="50" spans="1:18" s="5" customFormat="1" ht="47.25" hidden="1" customHeight="1">
      <c r="A50" s="97" t="s">
        <v>41</v>
      </c>
      <c r="B50" s="98" t="s">
        <v>2</v>
      </c>
      <c r="C50" s="98" t="s">
        <v>39</v>
      </c>
      <c r="D50" s="12" t="s">
        <v>2</v>
      </c>
      <c r="E50" s="12" t="s">
        <v>3</v>
      </c>
      <c r="F50" s="12" t="s">
        <v>17</v>
      </c>
      <c r="G50" s="12" t="s">
        <v>4</v>
      </c>
      <c r="H50" s="36" t="s">
        <v>43</v>
      </c>
      <c r="I50" s="37" t="s">
        <v>67</v>
      </c>
      <c r="J50" s="45">
        <v>691000</v>
      </c>
      <c r="K50" s="140"/>
      <c r="L50" s="141"/>
      <c r="M50" s="45"/>
      <c r="N50" s="140">
        <v>0</v>
      </c>
      <c r="O50" s="141"/>
      <c r="P50" s="45"/>
      <c r="Q50" s="140">
        <v>0</v>
      </c>
      <c r="R50" s="141"/>
    </row>
    <row r="51" spans="1:18" s="5" customFormat="1" ht="28.5" customHeight="1">
      <c r="A51" s="99" t="s">
        <v>1</v>
      </c>
      <c r="B51" s="100" t="s">
        <v>2</v>
      </c>
      <c r="C51" s="100" t="s">
        <v>39</v>
      </c>
      <c r="D51" s="65" t="s">
        <v>17</v>
      </c>
      <c r="E51" s="65" t="s">
        <v>3</v>
      </c>
      <c r="F51" s="65" t="s">
        <v>3</v>
      </c>
      <c r="G51" s="65" t="s">
        <v>4</v>
      </c>
      <c r="H51" s="88" t="s">
        <v>5</v>
      </c>
      <c r="I51" s="89" t="s">
        <v>45</v>
      </c>
      <c r="J51" s="68">
        <f>J52</f>
        <v>42724090.310000002</v>
      </c>
      <c r="K51" s="138">
        <f>K52</f>
        <v>41161940.82</v>
      </c>
      <c r="L51" s="139"/>
      <c r="M51" s="68">
        <f>M52</f>
        <v>0</v>
      </c>
      <c r="N51" s="138">
        <f>N52</f>
        <v>0</v>
      </c>
      <c r="O51" s="139"/>
      <c r="P51" s="68">
        <f>P52</f>
        <v>41432570.149999999</v>
      </c>
      <c r="Q51" s="138">
        <f>Q52</f>
        <v>0</v>
      </c>
      <c r="R51" s="139"/>
    </row>
    <row r="52" spans="1:18" s="5" customFormat="1" ht="39.75" customHeight="1">
      <c r="A52" s="97" t="s">
        <v>1</v>
      </c>
      <c r="B52" s="108" t="s">
        <v>2</v>
      </c>
      <c r="C52" s="108" t="s">
        <v>39</v>
      </c>
      <c r="D52" s="77" t="s">
        <v>17</v>
      </c>
      <c r="E52" s="77" t="s">
        <v>2</v>
      </c>
      <c r="F52" s="77" t="s">
        <v>3</v>
      </c>
      <c r="G52" s="77" t="s">
        <v>4</v>
      </c>
      <c r="H52" s="86" t="s">
        <v>5</v>
      </c>
      <c r="I52" s="87" t="s">
        <v>46</v>
      </c>
      <c r="J52" s="80">
        <f t="shared" ref="J52:P52" si="14">J53</f>
        <v>42724090.310000002</v>
      </c>
      <c r="K52" s="131">
        <f>K53</f>
        <v>41161940.82</v>
      </c>
      <c r="L52" s="132"/>
      <c r="M52" s="80">
        <f t="shared" si="14"/>
        <v>0</v>
      </c>
      <c r="N52" s="131">
        <f>N53</f>
        <v>0</v>
      </c>
      <c r="O52" s="132"/>
      <c r="P52" s="80">
        <f t="shared" si="14"/>
        <v>41432570.149999999</v>
      </c>
      <c r="Q52" s="131">
        <f>Q53</f>
        <v>0</v>
      </c>
      <c r="R52" s="132"/>
    </row>
    <row r="53" spans="1:18" s="5" customFormat="1" ht="117" customHeight="1">
      <c r="A53" s="97" t="s">
        <v>1</v>
      </c>
      <c r="B53" s="98" t="s">
        <v>2</v>
      </c>
      <c r="C53" s="98" t="s">
        <v>39</v>
      </c>
      <c r="D53" s="12" t="s">
        <v>17</v>
      </c>
      <c r="E53" s="12" t="s">
        <v>2</v>
      </c>
      <c r="F53" s="12" t="s">
        <v>3</v>
      </c>
      <c r="G53" s="12" t="s">
        <v>4</v>
      </c>
      <c r="H53" s="36" t="s">
        <v>12</v>
      </c>
      <c r="I53" s="92" t="s">
        <v>53</v>
      </c>
      <c r="J53" s="45">
        <f t="shared" ref="J53:P53" si="15">SUM(J54)</f>
        <v>42724090.310000002</v>
      </c>
      <c r="K53" s="140">
        <f>SUM(K54)</f>
        <v>41161940.82</v>
      </c>
      <c r="L53" s="141"/>
      <c r="M53" s="45">
        <f t="shared" si="15"/>
        <v>0</v>
      </c>
      <c r="N53" s="140">
        <f>SUM(N54)</f>
        <v>0</v>
      </c>
      <c r="O53" s="141"/>
      <c r="P53" s="45">
        <f t="shared" si="15"/>
        <v>41432570.149999999</v>
      </c>
      <c r="Q53" s="140">
        <f>SUM(Q54)</f>
        <v>0</v>
      </c>
      <c r="R53" s="141"/>
    </row>
    <row r="54" spans="1:18" s="5" customFormat="1" ht="105.75" customHeight="1">
      <c r="A54" s="97" t="s">
        <v>1</v>
      </c>
      <c r="B54" s="98" t="s">
        <v>2</v>
      </c>
      <c r="C54" s="98" t="s">
        <v>39</v>
      </c>
      <c r="D54" s="12" t="s">
        <v>17</v>
      </c>
      <c r="E54" s="12" t="s">
        <v>2</v>
      </c>
      <c r="F54" s="12" t="s">
        <v>17</v>
      </c>
      <c r="G54" s="12" t="s">
        <v>4</v>
      </c>
      <c r="H54" s="36" t="s">
        <v>14</v>
      </c>
      <c r="I54" s="92" t="s">
        <v>54</v>
      </c>
      <c r="J54" s="45">
        <v>42724090.310000002</v>
      </c>
      <c r="K54" s="140">
        <v>41161940.82</v>
      </c>
      <c r="L54" s="141"/>
      <c r="M54" s="45"/>
      <c r="N54" s="140">
        <v>0</v>
      </c>
      <c r="O54" s="141"/>
      <c r="P54" s="45">
        <v>41432570.149999999</v>
      </c>
      <c r="Q54" s="140">
        <v>0</v>
      </c>
      <c r="R54" s="141"/>
    </row>
    <row r="55" spans="1:18" s="5" customFormat="1" ht="40.5" customHeight="1">
      <c r="A55" s="99" t="s">
        <v>1</v>
      </c>
      <c r="B55" s="100" t="s">
        <v>2</v>
      </c>
      <c r="C55" s="100" t="s">
        <v>39</v>
      </c>
      <c r="D55" s="65" t="s">
        <v>26</v>
      </c>
      <c r="E55" s="65" t="s">
        <v>3</v>
      </c>
      <c r="F55" s="65" t="s">
        <v>3</v>
      </c>
      <c r="G55" s="65" t="s">
        <v>4</v>
      </c>
      <c r="H55" s="88" t="s">
        <v>5</v>
      </c>
      <c r="I55" s="89" t="s">
        <v>47</v>
      </c>
      <c r="J55" s="68">
        <f t="shared" ref="J55:P55" si="16">J56</f>
        <v>42724090.310000002</v>
      </c>
      <c r="K55" s="138">
        <f>K56</f>
        <v>41161940.82</v>
      </c>
      <c r="L55" s="139"/>
      <c r="M55" s="68">
        <f t="shared" si="16"/>
        <v>0</v>
      </c>
      <c r="N55" s="138">
        <f>N56</f>
        <v>0</v>
      </c>
      <c r="O55" s="139"/>
      <c r="P55" s="68">
        <f t="shared" si="16"/>
        <v>41432570.149999999</v>
      </c>
      <c r="Q55" s="138">
        <f>Q56</f>
        <v>0</v>
      </c>
      <c r="R55" s="139"/>
    </row>
    <row r="56" spans="1:18" s="5" customFormat="1" ht="39.75" customHeight="1">
      <c r="A56" s="107" t="s">
        <v>1</v>
      </c>
      <c r="B56" s="108" t="s">
        <v>2</v>
      </c>
      <c r="C56" s="108" t="s">
        <v>39</v>
      </c>
      <c r="D56" s="77" t="s">
        <v>26</v>
      </c>
      <c r="E56" s="77" t="s">
        <v>3</v>
      </c>
      <c r="F56" s="77" t="s">
        <v>3</v>
      </c>
      <c r="G56" s="77" t="s">
        <v>4</v>
      </c>
      <c r="H56" s="86" t="s">
        <v>33</v>
      </c>
      <c r="I56" s="87" t="s">
        <v>48</v>
      </c>
      <c r="J56" s="45">
        <f>J58</f>
        <v>42724090.310000002</v>
      </c>
      <c r="K56" s="140">
        <f>K58</f>
        <v>41161940.82</v>
      </c>
      <c r="L56" s="141"/>
      <c r="M56" s="45">
        <f>M58</f>
        <v>0</v>
      </c>
      <c r="N56" s="140">
        <f>SUM(N57)</f>
        <v>0</v>
      </c>
      <c r="O56" s="141"/>
      <c r="P56" s="45">
        <f>P58</f>
        <v>41432570.149999999</v>
      </c>
      <c r="Q56" s="140">
        <f>Q58</f>
        <v>0</v>
      </c>
      <c r="R56" s="141"/>
    </row>
    <row r="57" spans="1:18" s="5" customFormat="1" ht="39.75" customHeight="1">
      <c r="A57" s="107" t="s">
        <v>1</v>
      </c>
      <c r="B57" s="108" t="s">
        <v>2</v>
      </c>
      <c r="C57" s="108" t="s">
        <v>39</v>
      </c>
      <c r="D57" s="77" t="s">
        <v>26</v>
      </c>
      <c r="E57" s="77" t="s">
        <v>2</v>
      </c>
      <c r="F57" s="77" t="s">
        <v>3</v>
      </c>
      <c r="G57" s="77" t="s">
        <v>4</v>
      </c>
      <c r="H57" s="86" t="s">
        <v>33</v>
      </c>
      <c r="I57" s="87" t="s">
        <v>49</v>
      </c>
      <c r="J57" s="45"/>
      <c r="K57" s="140">
        <f>SUM(K58)</f>
        <v>41161940.82</v>
      </c>
      <c r="L57" s="141"/>
      <c r="M57" s="45"/>
      <c r="N57" s="140">
        <f>SUM(N58)</f>
        <v>0</v>
      </c>
      <c r="O57" s="141"/>
      <c r="P57" s="45"/>
      <c r="Q57" s="140">
        <f>SUM(Q58)</f>
        <v>0</v>
      </c>
      <c r="R57" s="141"/>
    </row>
    <row r="58" spans="1:18" s="5" customFormat="1" ht="54.75" customHeight="1" thickBot="1">
      <c r="A58" s="109" t="s">
        <v>1</v>
      </c>
      <c r="B58" s="110" t="s">
        <v>2</v>
      </c>
      <c r="C58" s="110" t="s">
        <v>39</v>
      </c>
      <c r="D58" s="30" t="s">
        <v>26</v>
      </c>
      <c r="E58" s="30" t="s">
        <v>2</v>
      </c>
      <c r="F58" s="30" t="s">
        <v>17</v>
      </c>
      <c r="G58" s="30" t="s">
        <v>4</v>
      </c>
      <c r="H58" s="90" t="s">
        <v>50</v>
      </c>
      <c r="I58" s="91" t="s">
        <v>51</v>
      </c>
      <c r="J58" s="47">
        <v>42724090.310000002</v>
      </c>
      <c r="K58" s="142">
        <v>41161940.82</v>
      </c>
      <c r="L58" s="143"/>
      <c r="M58" s="47"/>
      <c r="N58" s="142">
        <v>0</v>
      </c>
      <c r="O58" s="143"/>
      <c r="P58" s="47">
        <v>41432570.149999999</v>
      </c>
      <c r="Q58" s="142">
        <v>0</v>
      </c>
      <c r="R58" s="143"/>
    </row>
    <row r="59" spans="1:18" s="5" customFormat="1" ht="27" customHeight="1" thickBot="1">
      <c r="A59" s="103"/>
      <c r="B59" s="104"/>
      <c r="C59" s="104"/>
      <c r="D59" s="69"/>
      <c r="E59" s="69"/>
      <c r="F59" s="69"/>
      <c r="G59" s="69"/>
      <c r="H59" s="82"/>
      <c r="I59" s="83" t="s">
        <v>73</v>
      </c>
      <c r="J59" s="72">
        <f t="shared" ref="J59:P59" si="17">J22+J27+J38+J47</f>
        <v>182036441.25</v>
      </c>
      <c r="K59" s="136">
        <f>K22+K27+K38+K47</f>
        <v>234575461</v>
      </c>
      <c r="L59" s="137"/>
      <c r="M59" s="72">
        <f t="shared" si="17"/>
        <v>0</v>
      </c>
      <c r="N59" s="136">
        <f>N22+N27+N38+N47</f>
        <v>246020340</v>
      </c>
      <c r="O59" s="137"/>
      <c r="P59" s="72">
        <f t="shared" si="17"/>
        <v>-1225157834</v>
      </c>
      <c r="Q59" s="136">
        <f>Q22+Q27+Q38+Q47</f>
        <v>196020340</v>
      </c>
      <c r="R59" s="137"/>
    </row>
    <row r="60" spans="1:18" s="5" customFormat="1" hidden="1">
      <c r="A60" s="38"/>
      <c r="B60" s="38"/>
      <c r="C60" s="38"/>
      <c r="D60" s="38"/>
      <c r="E60" s="38"/>
      <c r="F60" s="38"/>
      <c r="G60" s="38"/>
      <c r="H60" s="38"/>
      <c r="I60" s="39"/>
      <c r="J60" s="40"/>
      <c r="K60" s="40"/>
      <c r="L60" s="40"/>
      <c r="M60" s="40"/>
      <c r="N60" s="40"/>
      <c r="O60" s="40"/>
      <c r="P60" s="40"/>
      <c r="Q60" s="40"/>
      <c r="R60" s="40"/>
    </row>
    <row r="61" spans="1:18">
      <c r="A61" s="41"/>
      <c r="B61" s="41"/>
      <c r="C61" s="41"/>
      <c r="D61" s="41"/>
      <c r="E61" s="41"/>
      <c r="F61" s="41"/>
      <c r="G61" s="41"/>
      <c r="H61" s="41"/>
      <c r="I61" s="42"/>
      <c r="J61" s="42"/>
      <c r="K61" s="42"/>
      <c r="L61" s="42"/>
      <c r="M61" s="42"/>
      <c r="N61" s="42"/>
      <c r="O61" s="42"/>
      <c r="P61" s="42"/>
      <c r="Q61" s="42"/>
      <c r="R61" s="42"/>
    </row>
  </sheetData>
  <mergeCells count="110">
    <mergeCell ref="Q59:R59"/>
    <mergeCell ref="K57:L57"/>
    <mergeCell ref="N57:O57"/>
    <mergeCell ref="Q57:R57"/>
    <mergeCell ref="Q58:R58"/>
    <mergeCell ref="K59:L59"/>
    <mergeCell ref="Q43:R43"/>
    <mergeCell ref="N59:O59"/>
    <mergeCell ref="N54:O54"/>
    <mergeCell ref="N55:O55"/>
    <mergeCell ref="N56:O56"/>
    <mergeCell ref="N58:O58"/>
    <mergeCell ref="N50:O50"/>
    <mergeCell ref="Q54:R54"/>
    <mergeCell ref="Q53:R53"/>
    <mergeCell ref="Q50:R50"/>
    <mergeCell ref="Q49:R49"/>
    <mergeCell ref="Q48:R48"/>
    <mergeCell ref="Q47:R47"/>
    <mergeCell ref="Q56:R56"/>
    <mergeCell ref="Q55:R55"/>
    <mergeCell ref="Q52:R52"/>
    <mergeCell ref="Q51:R51"/>
    <mergeCell ref="Q26:R26"/>
    <mergeCell ref="Q25:R25"/>
    <mergeCell ref="Q46:R46"/>
    <mergeCell ref="Q45:R45"/>
    <mergeCell ref="Q44:R44"/>
    <mergeCell ref="Q36:R36"/>
    <mergeCell ref="Q38:R38"/>
    <mergeCell ref="N49:O49"/>
    <mergeCell ref="N48:O48"/>
    <mergeCell ref="N47:O47"/>
    <mergeCell ref="N53:O53"/>
    <mergeCell ref="N52:O52"/>
    <mergeCell ref="N51:O51"/>
    <mergeCell ref="N34:O34"/>
    <mergeCell ref="Q24:R24"/>
    <mergeCell ref="Q23:R23"/>
    <mergeCell ref="Q27:R27"/>
    <mergeCell ref="Q28:R28"/>
    <mergeCell ref="Q29:R29"/>
    <mergeCell ref="Q30:R30"/>
    <mergeCell ref="Q32:R32"/>
    <mergeCell ref="Q34:R34"/>
    <mergeCell ref="Q33:R33"/>
    <mergeCell ref="N36:O36"/>
    <mergeCell ref="N46:O46"/>
    <mergeCell ref="N45:O45"/>
    <mergeCell ref="N44:O44"/>
    <mergeCell ref="N43:O43"/>
    <mergeCell ref="N38:O38"/>
    <mergeCell ref="N32:O32"/>
    <mergeCell ref="N24:O24"/>
    <mergeCell ref="N26:O26"/>
    <mergeCell ref="N23:O23"/>
    <mergeCell ref="N25:O25"/>
    <mergeCell ref="N27:O27"/>
    <mergeCell ref="N28:O28"/>
    <mergeCell ref="N29:O29"/>
    <mergeCell ref="N30:O30"/>
    <mergeCell ref="N22:O22"/>
    <mergeCell ref="K55:L55"/>
    <mergeCell ref="K56:L56"/>
    <mergeCell ref="K58:L58"/>
    <mergeCell ref="K34:L34"/>
    <mergeCell ref="K36:L36"/>
    <mergeCell ref="K38:L38"/>
    <mergeCell ref="K43:L43"/>
    <mergeCell ref="K44:L44"/>
    <mergeCell ref="K28:L28"/>
    <mergeCell ref="K47:L47"/>
    <mergeCell ref="K23:L23"/>
    <mergeCell ref="K24:L24"/>
    <mergeCell ref="K25:L25"/>
    <mergeCell ref="K26:L26"/>
    <mergeCell ref="K29:L29"/>
    <mergeCell ref="K30:L30"/>
    <mergeCell ref="K32:L32"/>
    <mergeCell ref="K33:L33"/>
    <mergeCell ref="K21:L21"/>
    <mergeCell ref="K27:L27"/>
    <mergeCell ref="N33:O33"/>
    <mergeCell ref="K50:L50"/>
    <mergeCell ref="K54:L54"/>
    <mergeCell ref="K53:L53"/>
    <mergeCell ref="K52:L52"/>
    <mergeCell ref="K51:L51"/>
    <mergeCell ref="K45:L45"/>
    <mergeCell ref="K46:L46"/>
    <mergeCell ref="Q10:R10"/>
    <mergeCell ref="K48:L48"/>
    <mergeCell ref="K49:L49"/>
    <mergeCell ref="Q1:R1"/>
    <mergeCell ref="A6:R6"/>
    <mergeCell ref="A7:R7"/>
    <mergeCell ref="N9:O9"/>
    <mergeCell ref="K9:L9"/>
    <mergeCell ref="K10:L10"/>
    <mergeCell ref="K22:L22"/>
    <mergeCell ref="N1:O1"/>
    <mergeCell ref="N4:O4"/>
    <mergeCell ref="Q22:R22"/>
    <mergeCell ref="A21:H21"/>
    <mergeCell ref="A9:H10"/>
    <mergeCell ref="I9:I10"/>
    <mergeCell ref="Q9:R9"/>
    <mergeCell ref="N21:O21"/>
    <mergeCell ref="Q21:R21"/>
    <mergeCell ref="N10:O10"/>
  </mergeCells>
  <phoneticPr fontId="0" type="noConversion"/>
  <printOptions horizontalCentered="1"/>
  <pageMargins left="0.15748031496062992" right="0.15748031496062992" top="0.59055118110236227" bottom="0.15748031496062992" header="0.31496062992125984" footer="0.31496062992125984"/>
  <pageSetup paperSize="9" scale="75" firstPageNumber="199" orientation="portrait" blackAndWhite="1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</vt:lpstr>
      <vt:lpstr>проект!Заголовки_для_печати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Zx1</cp:lastModifiedBy>
  <cp:lastPrinted>2021-11-19T07:23:28Z</cp:lastPrinted>
  <dcterms:created xsi:type="dcterms:W3CDTF">2020-02-25T07:48:41Z</dcterms:created>
  <dcterms:modified xsi:type="dcterms:W3CDTF">2021-11-19T07:24:21Z</dcterms:modified>
</cp:coreProperties>
</file>