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21840" windowHeight="13620"/>
  </bookViews>
  <sheets>
    <sheet name="2021" sheetId="1" r:id="rId1"/>
  </sheets>
  <definedNames>
    <definedName name="_xlnm._FilterDatabase" localSheetId="0" hidden="1">'2021'!#REF!</definedName>
    <definedName name="Z_68533A23_659B_4AC1_87DC_2724ABE8720C_.wvu.PrintArea" localSheetId="0" hidden="1">'2021'!#REF!</definedName>
    <definedName name="_xlnm.Print_Titles" localSheetId="0">'2021'!$4:$5</definedName>
    <definedName name="_xlnm.Print_Area" localSheetId="0">'2021'!$A$1:$K$5</definedName>
  </definedNames>
  <calcPr calcId="145621"/>
</workbook>
</file>

<file path=xl/calcChain.xml><?xml version="1.0" encoding="utf-8"?>
<calcChain xmlns="http://schemas.openxmlformats.org/spreadsheetml/2006/main">
  <c r="K93" i="1" l="1"/>
  <c r="I93" i="1"/>
  <c r="J93" i="1"/>
  <c r="H93" i="1"/>
  <c r="I87" i="1"/>
  <c r="J87" i="1"/>
  <c r="H87" i="1"/>
  <c r="J73" i="1"/>
  <c r="I72" i="1"/>
  <c r="J72" i="1"/>
  <c r="H72" i="1"/>
  <c r="K85" i="1"/>
  <c r="K84" i="1"/>
  <c r="K83" i="1"/>
  <c r="K82" i="1"/>
  <c r="K79" i="1"/>
  <c r="K78" i="1"/>
  <c r="K77" i="1"/>
  <c r="K76" i="1"/>
  <c r="K75" i="1"/>
  <c r="K74" i="1"/>
  <c r="K73" i="1"/>
  <c r="K92" i="1" l="1"/>
  <c r="K91" i="1"/>
  <c r="K90" i="1"/>
  <c r="K89" i="1"/>
  <c r="K88" i="1"/>
  <c r="K87" i="1"/>
  <c r="K86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I6" i="1"/>
  <c r="J6" i="1"/>
  <c r="K6" i="1" s="1"/>
  <c r="H6" i="1"/>
  <c r="H18" i="1" l="1"/>
  <c r="J84" i="1" l="1"/>
  <c r="I84" i="1"/>
  <c r="H84" i="1"/>
</calcChain>
</file>

<file path=xl/sharedStrings.xml><?xml version="1.0" encoding="utf-8"?>
<sst xmlns="http://schemas.openxmlformats.org/spreadsheetml/2006/main" count="364" uniqueCount="169">
  <si>
    <t>ГРБС</t>
  </si>
  <si>
    <t>Наименование государственной услуги (работы)</t>
  </si>
  <si>
    <t>Наименование показателя объема государственной услуги (работы)</t>
  </si>
  <si>
    <t>единица измерения</t>
  </si>
  <si>
    <t>исполнение уточненного плана, %</t>
  </si>
  <si>
    <t>уточненный план
(в соответствии с заключенными соглашениями), рублей</t>
  </si>
  <si>
    <t>кассовое исполнение, рублей</t>
  </si>
  <si>
    <t>первоначальный план (в соответствии с заключенными соглашениями), рублей</t>
  </si>
  <si>
    <t>Сведения о выполнении муниципальными учреждениями городского округа город Брянск муниципальных заданий на оказание муниципальных услуг (выполнение работ), а также об объемах финансого обеспечения выполнения муниципальных заданий на оказание соответствующих услуг (выполнение работ) за 2021 год</t>
  </si>
  <si>
    <t>плановое значение на 2021 год
(в соответствии с государственным заданием в первоначальной редакции)</t>
  </si>
  <si>
    <t>плановое значение на 2021 год
(в соответствии с государственным заданием в последней редакции)</t>
  </si>
  <si>
    <t>фактическое значение по итогам 2021 года</t>
  </si>
  <si>
    <t>Финансовое обеспечение выполнения государственного задания 2021 года</t>
  </si>
  <si>
    <t>человек</t>
  </si>
  <si>
    <t>Количество мероприятий</t>
  </si>
  <si>
    <t>Единиц</t>
  </si>
  <si>
    <t>012</t>
  </si>
  <si>
    <t>Комитет по делам молодежи, семьи, материнства и детства Брянской городской администрации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</si>
  <si>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</si>
  <si>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Единица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</si>
  <si>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 опасном положении</t>
  </si>
  <si>
    <t>Количество человек</t>
  </si>
  <si>
    <t>006</t>
  </si>
  <si>
    <t>Управление культуры Брянской городской администрации</t>
  </si>
  <si>
    <t>Реализация дополнительных общеразвивающих программ</t>
  </si>
  <si>
    <t>человеко-часов пребывания</t>
  </si>
  <si>
    <t>Человеко-час</t>
  </si>
  <si>
    <t>2786/749283</t>
  </si>
  <si>
    <t>2298/597500</t>
  </si>
  <si>
    <t>2261/610417</t>
  </si>
  <si>
    <t>Реализация дополнительных предпрофессиональных программ в области искусств</t>
  </si>
  <si>
    <t>2322/489033</t>
  </si>
  <si>
    <t>2935/726197,9</t>
  </si>
  <si>
    <t>2932/723342</t>
  </si>
  <si>
    <t>Библиотечное, библиографическое и информационное  обслуживание пользователей библиотек</t>
  </si>
  <si>
    <t>Количество посещений библиотеки в стационарных условиях и удаленно через сеть Интернет</t>
  </si>
  <si>
    <t>Показ (организация показа) концертов и концертных программ</t>
  </si>
  <si>
    <t>Число зрителей</t>
  </si>
  <si>
    <t>Человек</t>
  </si>
  <si>
    <t>Организация и проведение мероприятий</t>
  </si>
  <si>
    <t>количество проведенных мероприятий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</si>
  <si>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</si>
  <si>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</t>
  </si>
  <si>
    <t>Показ кинофильмов</t>
  </si>
  <si>
    <t>Создание экспозиций (выставок) музеев, организация выездных выставок</t>
  </si>
  <si>
    <t>Количество экспозиций</t>
  </si>
  <si>
    <t>Количество участников мероприятий</t>
  </si>
  <si>
    <t>Предоставление архивных справок и копий архивных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РФ</t>
  </si>
  <si>
    <t>Количество исполненных запросов</t>
  </si>
  <si>
    <t>Содержание (эксплуатация) имущества. находящегося в государственной (муниципальной) собственности</t>
  </si>
  <si>
    <t>Эксплуатируемая площадь объектов и прилегающей территории</t>
  </si>
  <si>
    <t>Тыс. м2</t>
  </si>
  <si>
    <t>014</t>
  </si>
  <si>
    <t>Комитет по физической культуре и спорту Брянской городской администрации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</si>
  <si>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</si>
  <si>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</t>
  </si>
  <si>
    <t>4102</t>
  </si>
  <si>
    <t>4166</t>
  </si>
  <si>
    <t>4144</t>
  </si>
  <si>
    <t>Спортивная подготовка по  неолимпийским видам спорта</t>
  </si>
  <si>
    <t>3494</t>
  </si>
  <si>
    <t>3481</t>
  </si>
  <si>
    <t>3464</t>
  </si>
  <si>
    <t>Спортивная подготовка по спорту лиц с поражением ОДА</t>
  </si>
  <si>
    <t>59</t>
  </si>
  <si>
    <t>Обеспечение доступа к объектам спорта</t>
  </si>
  <si>
    <t>пребывание на объекте спорта</t>
  </si>
  <si>
    <t>человеко-день</t>
  </si>
  <si>
    <t>164980</t>
  </si>
  <si>
    <t>Проведение тестирования выполнения нормативов испытаний (тестов) комплекса ГТО</t>
  </si>
  <si>
    <t>единица</t>
  </si>
  <si>
    <t>73</t>
  </si>
  <si>
    <t>86</t>
  </si>
  <si>
    <t>90</t>
  </si>
  <si>
    <t>В утвержденной первоначально сумме: на сумму 23 891 660,40 рублей соглашения на выполнение муниципальных заданий не были заключены, так как строящиеся спортивные объекты (СОК "Бежица" и СОК "Арена-Спартак") не были введены в эксплуатацию и соответственно не выполняли муниципальные задания.</t>
  </si>
  <si>
    <t>005</t>
  </si>
  <si>
    <t>Управление образования  Брянской городской администрации</t>
  </si>
  <si>
    <t>реализация основных общеобразовательных программ начального общего образования, очная форма обучения</t>
  </si>
  <si>
    <t>число обучающихся</t>
  </si>
  <si>
    <t xml:space="preserve"> реализация основных общеобразовательных программ начального общего образования (проходящие обучение по состоянию здоровья в медицинских организациях), очная форма обучения</t>
  </si>
  <si>
    <t xml:space="preserve"> реализация основных общеобразовательных программ начального общего образования (дети-инвалиды), очная форма обучения</t>
  </si>
  <si>
    <t xml:space="preserve"> реализация основных общеобразовательных программ начального общего образования (адаптированная образовательная программа ОВЗ), очная форма обучения</t>
  </si>
  <si>
    <t xml:space="preserve"> реализация основных общеобразовательных программ начального общего образования (адаптированная образовательная программа ОВЗ)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</si>
  <si>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основного общего образования, очная форма обучения</t>
  </si>
  <si>
    <t>реализация основных общеобразовательных программ основного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</si>
  <si>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основного общего образования (адаптированная) (дети-инвалиды), очная форма обучения</t>
  </si>
  <si>
    <t>реализация основных общеобразовательных программ основного общего образования (адаптированная) (ОВЗ), очная форма обучения</t>
  </si>
  <si>
    <t xml:space="preserve"> реализация основных общеобразовательных программ основного общего образования (адаптированная) (ОВЗ)(проходящие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</si>
  <si>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среднего общего образования, очная форма обучения</t>
  </si>
  <si>
    <t>реализация основных общеобразовательных программ среднего общего образования (проходящие обучение в общеобразовательных организациях, созданных при исправительных учреждениях уголовно-исполнительной системы), заочная форма обучения</t>
  </si>
  <si>
    <t>реализация основных общеобразовательных программ среднего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</si>
  <si>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среднего общего образования (адаптированная) (дети-инвалиды), очная форма обучения</t>
  </si>
  <si>
    <t>реализация основных общеобразовательных программ среднего общего образования (адаптированная) (ОВЗ), очная форма обучения</t>
  </si>
  <si>
    <t>реализация основных общеобразовательных программ дошкольного образования (до 3-х лет) - очная форма, группа полного дня</t>
  </si>
  <si>
    <t xml:space="preserve"> реализация основных общеобразовательных программ дошкольного образования (до 3-х лет) - очная форма, группа кратковременного пребывания</t>
  </si>
  <si>
    <t>реализация основных общеобразовательных программ дошкольного образования (от 3-х лет до 8 лет) - очная форма, группа полного дня</t>
  </si>
  <si>
    <t xml:space="preserve"> реализация основных общеобразовательных программ дошкольного образования (до 3-х лет) (дети-инвалиды) - очная форма, группа полного дня</t>
  </si>
  <si>
    <t>реализация основных общеобразовательных программ дошкольного образования (от 3-х лет до 8 лет) (дети-инвалиды) - очная форма, группа полного дня</t>
  </si>
  <si>
    <t xml:space="preserve"> реализация основных общеобразовательных программ дошкольного образования (до 3-х лет) (адаптированная с ограниченными возможностями здоровья (ОВЗ)) - очная форма, группа полного дня</t>
  </si>
  <si>
    <t xml:space="preserve"> реализация основных общеобразовательных программ дошкольного образования (от 3-х лет до 8 лет) (адаптированная с ограниченными возможностями здоровья (ОВЗ)) - очная форма, группа полного дня</t>
  </si>
  <si>
    <t>присмотр и уход (физические лица льготных категорий, определяемых учредителем)</t>
  </si>
  <si>
    <t>число человеко-дней пребывания</t>
  </si>
  <si>
    <t>человеко-дни</t>
  </si>
  <si>
    <t>присмотр и уход (до 3-х лет) (дети с туберкулезной интоксикацией)</t>
  </si>
  <si>
    <t>присмотр и уход (от 3-х лет до 8 лет) (дети с туберкулезной интоксикацией)</t>
  </si>
  <si>
    <t>присмотр и уход (физические лица за исключением льготных категорий)</t>
  </si>
  <si>
    <t>количество человеко-часов</t>
  </si>
  <si>
    <t>человеко-час</t>
  </si>
  <si>
    <t>реализация дополнительных общеразвивающих программ художественной направленности</t>
  </si>
  <si>
    <t>Количество человеко-часов</t>
  </si>
  <si>
    <t>реализация  дополнительных общеразвивающих программ туристско-краеведческой направленности</t>
  </si>
  <si>
    <t>реализация  дополнительных общеразвивающих программ социально-гуманитарной направленности</t>
  </si>
  <si>
    <t>реализация дополнительных общеразвивающих программ технической направленности</t>
  </si>
  <si>
    <t>реализация  дополнительных общеразвивающих программ естественно-научной направленности</t>
  </si>
  <si>
    <t>реализация  дополнительных общеразвивающих программ физкультурно-спортивной направленности</t>
  </si>
  <si>
    <t>затраты на организацию проведения общественно-значимых мероприятий в сфере образования, науки и молодежной полититки</t>
  </si>
  <si>
    <t xml:space="preserve"> затраты на организацию проведения общественно-значимых мероприятий в сфере образования, науки и молодежной полититки</t>
  </si>
  <si>
    <t>Количество кружков и секций</t>
  </si>
  <si>
    <t>Реализация дополнительных общеразвивающих программ (Персонифицированное финансирование)</t>
  </si>
  <si>
    <t>реализация  дополнительных общеразвивающих программ художественной направленности</t>
  </si>
  <si>
    <t>реализация  дополнительных общеразвивающих программ технической направленности</t>
  </si>
  <si>
    <t>Число человеко-дней пребывания</t>
  </si>
  <si>
    <t>Организация отдыха детей и молодёжи</t>
  </si>
  <si>
    <t>Организация и проведение культурно-массовых мероприятий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</si>
  <si>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</si>
  <si>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Число обучающихся, их родителей (законных представителей) и педагогических работников</t>
  </si>
  <si>
    <t>психолого-медико-педагогическое обследование детей</t>
  </si>
  <si>
    <t>коррекционно-развивающая, компенсирующаю и логопедическая помощь обучающимся</t>
  </si>
  <si>
    <t>реализация дополнительных общеразвивающих программ</t>
  </si>
  <si>
    <t>Дошкольное отделение СОШ №71 планировалось ввести в эксплуатацию с 01.01.2021, фактически введено с 01.03.2021, поэтому соглашение на выполнение муниципального задания в сумме 30 806 954,58 рублей с 01.01.2021 не заключалось.</t>
  </si>
  <si>
    <t>003</t>
  </si>
  <si>
    <t>Брянская городская администрация</t>
  </si>
  <si>
    <t>008</t>
  </si>
  <si>
    <t>Комитет по жилищно-коммунальному хозяйству Брянской городской администрации</t>
  </si>
  <si>
    <t>Организация и осуществление транспортного обслуживания</t>
  </si>
  <si>
    <t>Машино-часы работы автомобилей</t>
  </si>
  <si>
    <t>Содержание (эксплуатация) имущества, находящегося в государственной (муниципальной) собственности</t>
  </si>
  <si>
    <t>Эксплуатируемая площадь объектов</t>
  </si>
  <si>
    <t>Тысяча квадратных метров</t>
  </si>
  <si>
    <t>Экслуатируемая площадь прилегающей территории</t>
  </si>
  <si>
    <t>Количество объектов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</si>
  <si>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</si>
  <si>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количество услуг</t>
  </si>
  <si>
    <t>Организация и содержание автомобильных дорог общего пользования и искусственных дорожных сооружений в их составе</t>
  </si>
  <si>
    <t>протяженность и площадь автомобильных дорог общего прользования</t>
  </si>
  <si>
    <t>819,20/7 127,764</t>
  </si>
  <si>
    <t>км / тыс , м2</t>
  </si>
  <si>
    <t>819,20 / 7 127,764</t>
  </si>
  <si>
    <t>Количество и протяженность искусственных дорожных сооружений в составе автомобильных дорог общего пользования</t>
  </si>
  <si>
    <t>шт/погонный метр</t>
  </si>
  <si>
    <t>19/3 960,17</t>
  </si>
  <si>
    <t>Количество инженерно-транспортных сооружений</t>
  </si>
  <si>
    <t>Количество светофорных объектов</t>
  </si>
  <si>
    <t>Количество дорожных знаков и указателей</t>
  </si>
  <si>
    <t>Нанесение линий дорожной разметки</t>
  </si>
  <si>
    <t>метр квадратный</t>
  </si>
  <si>
    <t>Организация освещзения улиц</t>
  </si>
  <si>
    <t>Протяженнось линий наружнего освещения</t>
  </si>
  <si>
    <t>километр</t>
  </si>
  <si>
    <t>Количество щитов управления наружным освещением</t>
  </si>
  <si>
    <t>285</t>
  </si>
  <si>
    <t>Количество светильников</t>
  </si>
  <si>
    <t>Организация содержания фонтанов</t>
  </si>
  <si>
    <t>площадь территории</t>
  </si>
  <si>
    <t>м2</t>
  </si>
  <si>
    <t>Организация содержания городских зеленых насаждений (парки,скверы)</t>
  </si>
  <si>
    <t>площадь городских зеленых насаждений</t>
  </si>
  <si>
    <t>722 116,05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</si>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</sst>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#,##0.00_ ;[Red]\-#,##0.00\ 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name val="Tahoma"/>
      <family val="2"/>
      <charset val="204"/>
    </font>
    <font>
      <sz val="10"/>
      <name val="Arial Cyr"/>
      <charset val="204"/>
    </font>
    <font>
      <b/>
      <sz val="10"/>
      <color rgb="FF000000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2" fillId="0" borderId="0"/>
    <xf numFmtId="49" fontId="3" fillId="0" borderId="2">
      <alignment horizontal="center" vertical="top" shrinkToFit="1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0" fontId="2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2" fillId="0" borderId="0"/>
    <xf numFmtId="4" fontId="7" fillId="3" borderId="2">
      <alignment horizontal="right" vertical="top" shrinkToFit="1"/>
    </xf>
  </cellStyleXfs>
  <cellXfs count="70">
    <xf numFmtId="0" fontId="0" fillId="0" borderId="0" xfId="0"/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 applyProtection="1">
      <alignment horizontal="center" vertical="center" wrapText="1"/>
    </xf>
    <xf numFmtId="43" fontId="9" fillId="2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 applyProtection="1">
      <alignment horizontal="right" vertical="center" wrapText="1"/>
    </xf>
    <xf numFmtId="43" fontId="8" fillId="2" borderId="1" xfId="0" applyNumberFormat="1" applyFont="1" applyFill="1" applyBorder="1" applyAlignment="1" applyProtection="1">
      <alignment horizontal="right" vertical="center" wrapText="1"/>
    </xf>
    <xf numFmtId="166" fontId="9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9" fillId="2" borderId="0" xfId="0" applyFont="1" applyFill="1" applyBorder="1" applyAlignment="1" applyProtection="1">
      <alignment horizontal="left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3" fontId="8" fillId="4" borderId="1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left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9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4" fontId="8" fillId="5" borderId="1" xfId="0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right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right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right" vertical="center" wrapText="1"/>
    </xf>
    <xf numFmtId="4" fontId="8" fillId="2" borderId="4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4" borderId="1" xfId="0" applyNumberFormat="1" applyFont="1" applyFill="1" applyBorder="1" applyAlignment="1" applyProtection="1">
      <alignment horizontal="righ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9" fillId="2" borderId="4" xfId="0" applyNumberFormat="1" applyFont="1" applyFill="1" applyBorder="1" applyAlignment="1">
      <alignment horizontal="right" vertical="center" wrapText="1"/>
    </xf>
    <xf numFmtId="4" fontId="9" fillId="2" borderId="5" xfId="0" applyNumberFormat="1" applyFont="1" applyFill="1" applyBorder="1" applyAlignment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4" fontId="9" fillId="2" borderId="4" xfId="0" applyNumberFormat="1" applyFont="1" applyFill="1" applyBorder="1" applyAlignment="1" applyProtection="1">
      <alignment horizontal="right" vertical="center" wrapText="1"/>
    </xf>
    <xf numFmtId="4" fontId="9" fillId="2" borderId="3" xfId="0" applyNumberFormat="1" applyFont="1" applyFill="1" applyBorder="1" applyAlignment="1">
      <alignment horizontal="right" vertical="center" wrapText="1"/>
    </xf>
    <xf numFmtId="4" fontId="8" fillId="5" borderId="1" xfId="0" applyNumberFormat="1" applyFont="1" applyFill="1" applyBorder="1" applyAlignment="1" applyProtection="1">
      <alignment horizontal="right" vertical="center" wrapText="1"/>
    </xf>
  </cellXfs>
  <cellStyles count="12">
    <cellStyle name="Normal_3" xfId="1"/>
    <cellStyle name="xl31" xfId="2"/>
    <cellStyle name="xl38" xfId="11"/>
    <cellStyle name="xl40" xfId="3"/>
    <cellStyle name="xl41" xfId="4"/>
    <cellStyle name="Обычный" xfId="0" builtinId="0"/>
    <cellStyle name="Обычный 10" xfId="5"/>
    <cellStyle name="Обычный 2" xfId="6"/>
    <cellStyle name="Обычный 2 2" xfId="7"/>
    <cellStyle name="Обычный 2 3" xfId="8"/>
    <cellStyle name="Обычный 3" xfId="9"/>
    <cellStyle name="Обычн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P93"/>
  <sheetViews>
    <sheetView tabSelected="1" zoomScale="85" zoomScaleNormal="85" zoomScaleSheetLayoutView="85" workbookViewId="0">
      <selection activeCell="I96" sqref="I96"/>
    </sheetView>
  </sheetViews>
  <sheetFormatPr defaultRowHeight="15.75" x14ac:dyDescent="0.25"/>
  <cols>
    <col min="1" max="1" width="12.5703125" style="4" customWidth="1"/>
    <col min="2" max="2" width="58.85546875" style="17" customWidth="1"/>
    <col min="3" max="3" width="33.85546875" style="4" customWidth="1"/>
    <col min="4" max="4" width="20" style="4" customWidth="1"/>
    <col min="5" max="6" width="21.7109375" style="4" customWidth="1"/>
    <col min="7" max="7" width="20.85546875" style="4" customWidth="1"/>
    <col min="8" max="8" width="21.7109375" style="18" customWidth="1"/>
    <col min="9" max="9" width="20.28515625" style="4" customWidth="1"/>
    <col min="10" max="10" width="21.5703125" style="4" customWidth="1"/>
    <col min="11" max="11" width="15" style="59" customWidth="1"/>
    <col min="12" max="12" width="35.140625" style="4" customWidth="1"/>
    <col min="13" max="13" width="9.140625" style="4" customWidth="1"/>
    <col min="14" max="15" width="9.140625" style="4"/>
    <col min="16" max="16" width="27.28515625" style="4" customWidth="1"/>
    <col min="17" max="16384" width="9.140625" style="4"/>
  </cols>
  <sheetData>
    <row r="2" spans="1:16" ht="39.75" customHeight="1" x14ac:dyDescent="0.25">
      <c r="A2" s="28" t="s">
        <v>8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6" ht="14.25" customHeight="1" x14ac:dyDescent="0.25"/>
    <row r="4" spans="1:16" ht="42.75" customHeight="1" x14ac:dyDescent="0.25">
      <c r="A4" s="30" t="s">
        <v>0</v>
      </c>
      <c r="B4" s="30" t="s">
        <v>1</v>
      </c>
      <c r="C4" s="31" t="s">
        <v>2</v>
      </c>
      <c r="D4" s="31" t="s">
        <v>3</v>
      </c>
      <c r="E4" s="31" t="s">
        <v>9</v>
      </c>
      <c r="F4" s="31" t="s">
        <v>10</v>
      </c>
      <c r="G4" s="31" t="s">
        <v>11</v>
      </c>
      <c r="H4" s="30" t="s">
        <v>12</v>
      </c>
      <c r="I4" s="31"/>
      <c r="J4" s="31"/>
      <c r="K4" s="60" t="s">
        <v>4</v>
      </c>
    </row>
    <row r="5" spans="1:16" ht="123" customHeight="1" x14ac:dyDescent="0.25">
      <c r="A5" s="31"/>
      <c r="B5" s="31"/>
      <c r="C5" s="31"/>
      <c r="D5" s="31"/>
      <c r="E5" s="31"/>
      <c r="F5" s="31"/>
      <c r="G5" s="31"/>
      <c r="H5" s="27" t="s">
        <v>7</v>
      </c>
      <c r="I5" s="22" t="s">
        <v>5</v>
      </c>
      <c r="J5" s="22" t="s">
        <v>6</v>
      </c>
      <c r="K5" s="61"/>
    </row>
    <row r="6" spans="1:16" x14ac:dyDescent="0.25">
      <c r="A6" s="1" t="s">
        <v>130</v>
      </c>
      <c r="B6" s="2" t="s">
        <v>131</v>
      </c>
      <c r="C6" s="2"/>
      <c r="D6" s="2"/>
      <c r="E6" s="2"/>
      <c r="F6" s="2"/>
      <c r="G6" s="2"/>
      <c r="H6" s="3">
        <f>H7+H8+H11</f>
        <v>84633525</v>
      </c>
      <c r="I6" s="3">
        <f t="shared" ref="I6:J6" si="0">I7+I8+I11</f>
        <v>86721156.370000005</v>
      </c>
      <c r="J6" s="3">
        <f t="shared" si="0"/>
        <v>86679693.799999997</v>
      </c>
      <c r="K6" s="62">
        <f>J6/I6*100</f>
        <v>99.952188633390563</v>
      </c>
    </row>
    <row r="7" spans="1:16" ht="46.5" customHeight="1" x14ac:dyDescent="0.25">
      <c r="A7" s="40" t="s">
        <v>130</v>
      </c>
      <c r="B7" s="41" t="s">
        <v>134</v>
      </c>
      <c r="C7" s="41" t="s">
        <v>135</v>
      </c>
      <c r="D7" s="41" t="s">
        <v>19</v>
      </c>
      <c r="E7" s="42">
        <v>95376</v>
      </c>
      <c r="F7" s="42">
        <v>95376</v>
      </c>
      <c r="G7" s="42">
        <v>89570.9</v>
      </c>
      <c r="H7" s="43">
        <v>28091795.085000001</v>
      </c>
      <c r="I7" s="11">
        <v>29203125.085000001</v>
      </c>
      <c r="J7" s="11">
        <v>29183452.649999999</v>
      </c>
      <c r="K7" s="63">
        <f t="shared" ref="K7:K70" si="1">J7/I7*100</f>
        <v>99.93263585680387</v>
      </c>
      <c r="M7" s="18"/>
    </row>
    <row r="8" spans="1:16" ht="51" customHeight="1" x14ac:dyDescent="0.25">
      <c r="A8" s="44" t="s">
        <v>130</v>
      </c>
      <c r="B8" s="45" t="s">
        <v>136</v>
      </c>
      <c r="C8" s="10" t="s">
        <v>137</v>
      </c>
      <c r="D8" s="10" t="s">
        <v>138</v>
      </c>
      <c r="E8" s="21">
        <v>6.95</v>
      </c>
      <c r="F8" s="21">
        <v>6.95</v>
      </c>
      <c r="G8" s="21">
        <v>6.95</v>
      </c>
      <c r="H8" s="46">
        <v>22524051.914999999</v>
      </c>
      <c r="I8" s="46">
        <v>23500353.285</v>
      </c>
      <c r="J8" s="46">
        <v>23499974.149999999</v>
      </c>
      <c r="K8" s="46">
        <f t="shared" si="1"/>
        <v>99.998386683828102</v>
      </c>
    </row>
    <row r="9" spans="1:16" ht="51" customHeight="1" x14ac:dyDescent="0.25">
      <c r="A9" s="44"/>
      <c r="B9" s="47"/>
      <c r="C9" s="10" t="s">
        <v>139</v>
      </c>
      <c r="D9" s="10" t="s">
        <v>138</v>
      </c>
      <c r="E9" s="21">
        <v>0.01</v>
      </c>
      <c r="F9" s="21">
        <v>0</v>
      </c>
      <c r="G9" s="21">
        <v>0</v>
      </c>
      <c r="H9" s="46"/>
      <c r="I9" s="46"/>
      <c r="J9" s="46"/>
      <c r="K9" s="46" t="e">
        <f t="shared" si="1"/>
        <v>#DIV/0!</v>
      </c>
    </row>
    <row r="10" spans="1:16" ht="30" customHeight="1" x14ac:dyDescent="0.25">
      <c r="A10" s="44"/>
      <c r="B10" s="48"/>
      <c r="C10" s="10" t="s">
        <v>140</v>
      </c>
      <c r="D10" s="10" t="s">
        <v>19</v>
      </c>
      <c r="E10" s="49">
        <v>11</v>
      </c>
      <c r="F10" s="49">
        <v>11</v>
      </c>
      <c r="G10" s="49">
        <v>11</v>
      </c>
      <c r="H10" s="46"/>
      <c r="I10" s="46"/>
      <c r="J10" s="46"/>
      <c r="K10" s="46" t="e">
        <f t="shared" si="1"/>
        <v>#DIV/0!</v>
      </c>
    </row>
    <row r="11" spans="1:16" ht="55.5" customHeight="1" x14ac:dyDescent="0.25">
      <c r="A11" s="50" t="s">
        <v>130</v>
      </c>
      <c r="B11" s="51" t="s">
        <v>141</v>
      </c>
      <c r="C11" s="10" t="s">
        <v>142</v>
      </c>
      <c r="D11" s="10" t="s">
        <v>19</v>
      </c>
      <c r="E11" s="49">
        <v>100000</v>
      </c>
      <c r="F11" s="49">
        <v>100000</v>
      </c>
      <c r="G11" s="49">
        <v>105143</v>
      </c>
      <c r="H11" s="11">
        <v>34017678</v>
      </c>
      <c r="I11" s="11">
        <v>34017678</v>
      </c>
      <c r="J11" s="11">
        <v>33996267</v>
      </c>
      <c r="K11" s="11">
        <f t="shared" si="1"/>
        <v>99.93705919610386</v>
      </c>
    </row>
    <row r="12" spans="1:16" ht="141.75" x14ac:dyDescent="0.25">
      <c r="A12" s="1" t="s">
        <v>75</v>
      </c>
      <c r="B12" s="2" t="s">
        <v>76</v>
      </c>
      <c r="C12" s="2"/>
      <c r="D12" s="2"/>
      <c r="E12" s="2"/>
      <c r="F12" s="2"/>
      <c r="G12" s="19"/>
      <c r="H12" s="3">
        <v>4187319463.2399998</v>
      </c>
      <c r="I12" s="3">
        <v>4929322565.4900007</v>
      </c>
      <c r="J12" s="3">
        <v>4929155583</v>
      </c>
      <c r="K12" s="62">
        <f t="shared" si="1"/>
        <v>99.996612465754026</v>
      </c>
      <c r="L12" s="17" t="s">
        <v>129</v>
      </c>
      <c r="P12" s="18"/>
    </row>
    <row r="13" spans="1:16" ht="31.5" x14ac:dyDescent="0.25">
      <c r="A13" s="5" t="s">
        <v>75</v>
      </c>
      <c r="B13" s="6" t="s">
        <v>77</v>
      </c>
      <c r="C13" s="6" t="s">
        <v>78</v>
      </c>
      <c r="D13" s="6" t="s">
        <v>13</v>
      </c>
      <c r="E13" s="7">
        <v>22391</v>
      </c>
      <c r="F13" s="7">
        <v>22724</v>
      </c>
      <c r="G13" s="7">
        <v>22720</v>
      </c>
      <c r="H13" s="8">
        <v>873426002</v>
      </c>
      <c r="I13" s="8">
        <v>950665672.63910294</v>
      </c>
      <c r="J13" s="8">
        <v>949854677.70110941</v>
      </c>
      <c r="K13" s="11">
        <f t="shared" si="1"/>
        <v>99.914691887870305</v>
      </c>
    </row>
    <row r="14" spans="1:16" ht="63" x14ac:dyDescent="0.25">
      <c r="A14" s="5" t="s">
        <v>75</v>
      </c>
      <c r="B14" s="9" t="s">
        <v>79</v>
      </c>
      <c r="C14" s="9" t="s">
        <v>78</v>
      </c>
      <c r="D14" s="6" t="s">
        <v>13</v>
      </c>
      <c r="E14" s="7">
        <v>237</v>
      </c>
      <c r="F14" s="7">
        <v>237</v>
      </c>
      <c r="G14" s="7">
        <v>237</v>
      </c>
      <c r="H14" s="8">
        <v>7486599.5700000003</v>
      </c>
      <c r="I14" s="8">
        <v>8439380.6422930546</v>
      </c>
      <c r="J14" s="8">
        <v>8431373.8518997766</v>
      </c>
      <c r="K14" s="11">
        <f t="shared" si="1"/>
        <v>99.905125853037688</v>
      </c>
    </row>
    <row r="15" spans="1:16" ht="47.25" x14ac:dyDescent="0.25">
      <c r="A15" s="5" t="s">
        <v>75</v>
      </c>
      <c r="B15" s="9" t="s">
        <v>80</v>
      </c>
      <c r="C15" s="9" t="s">
        <v>78</v>
      </c>
      <c r="D15" s="6" t="s">
        <v>13</v>
      </c>
      <c r="E15" s="7">
        <v>163</v>
      </c>
      <c r="F15" s="7">
        <v>163</v>
      </c>
      <c r="G15" s="7">
        <v>170</v>
      </c>
      <c r="H15" s="8">
        <v>19332591.27</v>
      </c>
      <c r="I15" s="8">
        <v>20630633.943855561</v>
      </c>
      <c r="J15" s="8">
        <v>20700882.931742456</v>
      </c>
      <c r="K15" s="11">
        <f t="shared" si="1"/>
        <v>100.34050813987622</v>
      </c>
    </row>
    <row r="16" spans="1:16" ht="47.25" x14ac:dyDescent="0.25">
      <c r="A16" s="5" t="s">
        <v>75</v>
      </c>
      <c r="B16" s="9" t="s">
        <v>81</v>
      </c>
      <c r="C16" s="9" t="s">
        <v>78</v>
      </c>
      <c r="D16" s="6" t="s">
        <v>13</v>
      </c>
      <c r="E16" s="7">
        <v>187</v>
      </c>
      <c r="F16" s="7">
        <v>195</v>
      </c>
      <c r="G16" s="7">
        <v>193</v>
      </c>
      <c r="H16" s="8">
        <v>15365550.720000001</v>
      </c>
      <c r="I16" s="8">
        <v>17775227.110747449</v>
      </c>
      <c r="J16" s="8">
        <v>17746994.740154669</v>
      </c>
      <c r="K16" s="11">
        <f t="shared" si="1"/>
        <v>99.84117012729638</v>
      </c>
    </row>
    <row r="17" spans="1:11" ht="78.75" x14ac:dyDescent="0.25">
      <c r="A17" s="5" t="s">
        <v>75</v>
      </c>
      <c r="B17" s="9" t="s">
        <v>82</v>
      </c>
      <c r="C17" s="9" t="s">
        <v>78</v>
      </c>
      <c r="D17" s="6" t="s">
        <v>13</v>
      </c>
      <c r="E17" s="7">
        <v>37</v>
      </c>
      <c r="F17" s="7">
        <v>25</v>
      </c>
      <c r="G17" s="7">
        <v>25</v>
      </c>
      <c r="H17" s="8">
        <v>1468204.15</v>
      </c>
      <c r="I17" s="8">
        <v>1026900.9116342885</v>
      </c>
      <c r="J17" s="8">
        <v>1026056.3134915376</v>
      </c>
      <c r="K17" s="11">
        <f t="shared" si="1"/>
        <v>99.917752712731868</v>
      </c>
    </row>
    <row r="18" spans="1:11" ht="31.5" x14ac:dyDescent="0.25">
      <c r="A18" s="5" t="s">
        <v>75</v>
      </c>
      <c r="B18" s="9" t="s">
        <v>83</v>
      </c>
      <c r="C18" s="9" t="s">
        <v>78</v>
      </c>
      <c r="D18" s="6" t="s">
        <v>13</v>
      </c>
      <c r="E18" s="7">
        <v>23723</v>
      </c>
      <c r="F18" s="7">
        <v>24024</v>
      </c>
      <c r="G18" s="7">
        <v>24196</v>
      </c>
      <c r="H18" s="8">
        <f>960244551.49-0.02</f>
        <v>960244551.47000003</v>
      </c>
      <c r="I18" s="8">
        <v>1053276320.044086</v>
      </c>
      <c r="J18" s="8">
        <v>1054326122.4496498</v>
      </c>
      <c r="K18" s="11">
        <f t="shared" si="1"/>
        <v>100.09967018014036</v>
      </c>
    </row>
    <row r="19" spans="1:11" ht="63" x14ac:dyDescent="0.25">
      <c r="A19" s="5" t="s">
        <v>75</v>
      </c>
      <c r="B19" s="9" t="s">
        <v>84</v>
      </c>
      <c r="C19" s="9" t="s">
        <v>78</v>
      </c>
      <c r="D19" s="6" t="s">
        <v>13</v>
      </c>
      <c r="E19" s="7">
        <v>262</v>
      </c>
      <c r="F19" s="7">
        <v>253</v>
      </c>
      <c r="G19" s="7">
        <v>253</v>
      </c>
      <c r="H19" s="8">
        <v>7859924</v>
      </c>
      <c r="I19" s="8">
        <v>8317177.2257390004</v>
      </c>
      <c r="J19" s="8">
        <v>8308629.8925343603</v>
      </c>
      <c r="K19" s="11">
        <f t="shared" si="1"/>
        <v>99.897232763320361</v>
      </c>
    </row>
    <row r="20" spans="1:11" ht="47.25" x14ac:dyDescent="0.25">
      <c r="A20" s="5" t="s">
        <v>75</v>
      </c>
      <c r="B20" s="9" t="s">
        <v>85</v>
      </c>
      <c r="C20" s="9" t="s">
        <v>78</v>
      </c>
      <c r="D20" s="6" t="s">
        <v>13</v>
      </c>
      <c r="E20" s="7">
        <v>195</v>
      </c>
      <c r="F20" s="7">
        <v>195</v>
      </c>
      <c r="G20" s="7">
        <v>200</v>
      </c>
      <c r="H20" s="8">
        <v>28029370.530000001</v>
      </c>
      <c r="I20" s="8">
        <v>30138427.110747449</v>
      </c>
      <c r="J20" s="8">
        <v>30185950.507932302</v>
      </c>
      <c r="K20" s="11">
        <f t="shared" si="1"/>
        <v>100.15768373382666</v>
      </c>
    </row>
    <row r="21" spans="1:11" ht="47.25" x14ac:dyDescent="0.25">
      <c r="A21" s="5" t="s">
        <v>75</v>
      </c>
      <c r="B21" s="9" t="s">
        <v>86</v>
      </c>
      <c r="C21" s="9" t="s">
        <v>78</v>
      </c>
      <c r="D21" s="6" t="s">
        <v>13</v>
      </c>
      <c r="E21" s="7">
        <v>152</v>
      </c>
      <c r="F21" s="7">
        <v>156</v>
      </c>
      <c r="G21" s="7">
        <v>155</v>
      </c>
      <c r="H21" s="8">
        <v>20147076.52</v>
      </c>
      <c r="I21" s="8">
        <v>21975841.688597962</v>
      </c>
      <c r="J21" s="8">
        <v>21959749.143647533</v>
      </c>
      <c r="K21" s="11">
        <f t="shared" si="1"/>
        <v>99.926771655991772</v>
      </c>
    </row>
    <row r="22" spans="1:11" ht="63" x14ac:dyDescent="0.25">
      <c r="A22" s="5" t="s">
        <v>75</v>
      </c>
      <c r="B22" s="9" t="s">
        <v>87</v>
      </c>
      <c r="C22" s="9" t="s">
        <v>78</v>
      </c>
      <c r="D22" s="6" t="s">
        <v>13</v>
      </c>
      <c r="E22" s="7">
        <v>25</v>
      </c>
      <c r="F22" s="7">
        <v>17</v>
      </c>
      <c r="G22" s="7">
        <v>17</v>
      </c>
      <c r="H22" s="8">
        <v>905624.42999999993</v>
      </c>
      <c r="I22" s="8">
        <v>659952.6199113162</v>
      </c>
      <c r="J22" s="8">
        <v>659378.29317424563</v>
      </c>
      <c r="K22" s="11">
        <f t="shared" si="1"/>
        <v>99.912974550029404</v>
      </c>
    </row>
    <row r="23" spans="1:11" ht="31.5" x14ac:dyDescent="0.25">
      <c r="A23" s="5" t="s">
        <v>75</v>
      </c>
      <c r="B23" s="9" t="s">
        <v>88</v>
      </c>
      <c r="C23" s="9" t="s">
        <v>78</v>
      </c>
      <c r="D23" s="6" t="s">
        <v>13</v>
      </c>
      <c r="E23" s="7">
        <v>4240</v>
      </c>
      <c r="F23" s="7">
        <v>4260</v>
      </c>
      <c r="G23" s="7">
        <v>4259</v>
      </c>
      <c r="H23" s="8">
        <v>179548388.36000001</v>
      </c>
      <c r="I23" s="8">
        <v>195349957.10248277</v>
      </c>
      <c r="J23" s="8">
        <v>195195215.32641834</v>
      </c>
      <c r="K23" s="11">
        <f t="shared" si="1"/>
        <v>99.920787402075945</v>
      </c>
    </row>
    <row r="24" spans="1:11" ht="78.75" x14ac:dyDescent="0.25">
      <c r="A24" s="5" t="s">
        <v>75</v>
      </c>
      <c r="B24" s="9" t="s">
        <v>89</v>
      </c>
      <c r="C24" s="9" t="s">
        <v>78</v>
      </c>
      <c r="D24" s="6" t="s">
        <v>13</v>
      </c>
      <c r="E24" s="7">
        <v>361</v>
      </c>
      <c r="F24" s="7">
        <v>361</v>
      </c>
      <c r="G24" s="7">
        <v>346</v>
      </c>
      <c r="H24" s="8">
        <v>14285956.73</v>
      </c>
      <c r="I24" s="8">
        <v>14423529.163999127</v>
      </c>
      <c r="J24" s="8">
        <v>14248999.37872288</v>
      </c>
      <c r="K24" s="11">
        <f t="shared" si="1"/>
        <v>98.789964763187982</v>
      </c>
    </row>
    <row r="25" spans="1:11" ht="63" x14ac:dyDescent="0.25">
      <c r="A25" s="5" t="s">
        <v>75</v>
      </c>
      <c r="B25" s="9" t="s">
        <v>90</v>
      </c>
      <c r="C25" s="9" t="s">
        <v>78</v>
      </c>
      <c r="D25" s="6" t="s">
        <v>13</v>
      </c>
      <c r="E25" s="7">
        <v>25</v>
      </c>
      <c r="F25" s="7">
        <v>25</v>
      </c>
      <c r="G25" s="7">
        <v>25</v>
      </c>
      <c r="H25" s="8">
        <v>820124.42999999993</v>
      </c>
      <c r="I25" s="8">
        <v>906900.9116342885</v>
      </c>
      <c r="J25" s="8">
        <v>906056.31349153758</v>
      </c>
      <c r="K25" s="11">
        <f t="shared" si="1"/>
        <v>99.90686985403633</v>
      </c>
    </row>
    <row r="26" spans="1:11" ht="47.25" x14ac:dyDescent="0.25">
      <c r="A26" s="5" t="s">
        <v>75</v>
      </c>
      <c r="B26" s="9" t="s">
        <v>91</v>
      </c>
      <c r="C26" s="9" t="s">
        <v>78</v>
      </c>
      <c r="D26" s="6" t="s">
        <v>13</v>
      </c>
      <c r="E26" s="7">
        <v>24</v>
      </c>
      <c r="F26" s="7">
        <v>23</v>
      </c>
      <c r="G26" s="7">
        <v>25</v>
      </c>
      <c r="H26" s="8">
        <v>3442759.45</v>
      </c>
      <c r="I26" s="8">
        <v>3809788.8387035453</v>
      </c>
      <c r="J26" s="8">
        <v>3830656.3134915377</v>
      </c>
      <c r="K26" s="11">
        <f t="shared" si="1"/>
        <v>100.54773310730508</v>
      </c>
    </row>
    <row r="27" spans="1:11" ht="47.25" x14ac:dyDescent="0.25">
      <c r="A27" s="5" t="s">
        <v>75</v>
      </c>
      <c r="B27" s="9" t="s">
        <v>92</v>
      </c>
      <c r="C27" s="9" t="s">
        <v>78</v>
      </c>
      <c r="D27" s="6" t="s">
        <v>13</v>
      </c>
      <c r="E27" s="10">
        <v>1</v>
      </c>
      <c r="F27" s="10">
        <v>1</v>
      </c>
      <c r="G27" s="10">
        <v>1</v>
      </c>
      <c r="H27" s="8">
        <v>157564.98000000001</v>
      </c>
      <c r="I27" s="8">
        <v>176956.03646537155</v>
      </c>
      <c r="J27" s="8">
        <v>176922.25253966151</v>
      </c>
      <c r="K27" s="11">
        <f t="shared" si="1"/>
        <v>99.980908294294522</v>
      </c>
    </row>
    <row r="28" spans="1:11" ht="47.25" x14ac:dyDescent="0.25">
      <c r="A28" s="5" t="s">
        <v>75</v>
      </c>
      <c r="B28" s="6" t="s">
        <v>93</v>
      </c>
      <c r="C28" s="6" t="s">
        <v>78</v>
      </c>
      <c r="D28" s="6" t="s">
        <v>13</v>
      </c>
      <c r="E28" s="10">
        <v>4617</v>
      </c>
      <c r="F28" s="10">
        <v>4832</v>
      </c>
      <c r="G28" s="10">
        <v>4861</v>
      </c>
      <c r="H28" s="11">
        <v>323228675.47350889</v>
      </c>
      <c r="I28" s="8">
        <v>432387000.32671219</v>
      </c>
      <c r="J28" s="8">
        <v>433118807.06387293</v>
      </c>
      <c r="K28" s="11">
        <f t="shared" si="1"/>
        <v>100.16924808946794</v>
      </c>
    </row>
    <row r="29" spans="1:11" ht="47.25" x14ac:dyDescent="0.25">
      <c r="A29" s="5" t="s">
        <v>75</v>
      </c>
      <c r="B29" s="6" t="s">
        <v>94</v>
      </c>
      <c r="C29" s="6" t="s">
        <v>78</v>
      </c>
      <c r="D29" s="6" t="s">
        <v>13</v>
      </c>
      <c r="E29" s="10">
        <v>24</v>
      </c>
      <c r="F29" s="10">
        <v>23</v>
      </c>
      <c r="G29" s="10">
        <v>23</v>
      </c>
      <c r="H29" s="11">
        <v>1755550.879654367</v>
      </c>
      <c r="I29" s="8">
        <v>2025708.5694359229</v>
      </c>
      <c r="J29" s="8">
        <v>2026934.4913534413</v>
      </c>
      <c r="K29" s="11">
        <f t="shared" si="1"/>
        <v>100.06051817798549</v>
      </c>
    </row>
    <row r="30" spans="1:11" ht="47.25" x14ac:dyDescent="0.25">
      <c r="A30" s="5" t="s">
        <v>75</v>
      </c>
      <c r="B30" s="6" t="s">
        <v>95</v>
      </c>
      <c r="C30" s="6" t="s">
        <v>78</v>
      </c>
      <c r="D30" s="6" t="s">
        <v>13</v>
      </c>
      <c r="E30" s="10">
        <v>19376</v>
      </c>
      <c r="F30" s="10">
        <v>19521</v>
      </c>
      <c r="G30" s="10">
        <v>19410</v>
      </c>
      <c r="H30" s="11">
        <v>1287978876.8409591</v>
      </c>
      <c r="I30" s="8">
        <v>1552534192.5955937</v>
      </c>
      <c r="J30" s="8">
        <v>1551759422.7352304</v>
      </c>
      <c r="K30" s="11">
        <f t="shared" si="1"/>
        <v>99.950096438193867</v>
      </c>
    </row>
    <row r="31" spans="1:11" ht="47.25" x14ac:dyDescent="0.25">
      <c r="A31" s="5" t="s">
        <v>75</v>
      </c>
      <c r="B31" s="6" t="s">
        <v>96</v>
      </c>
      <c r="C31" s="6" t="s">
        <v>78</v>
      </c>
      <c r="D31" s="6" t="s">
        <v>13</v>
      </c>
      <c r="E31" s="10">
        <v>8</v>
      </c>
      <c r="F31" s="10">
        <v>9</v>
      </c>
      <c r="G31" s="10">
        <v>9</v>
      </c>
      <c r="H31" s="11">
        <v>1825716.9598847891</v>
      </c>
      <c r="I31" s="8">
        <v>2523503.353257535</v>
      </c>
      <c r="J31" s="8">
        <v>2523983.0618339553</v>
      </c>
      <c r="K31" s="11">
        <f t="shared" si="1"/>
        <v>100.01900962706473</v>
      </c>
    </row>
    <row r="32" spans="1:11" ht="47.25" x14ac:dyDescent="0.25">
      <c r="A32" s="5" t="s">
        <v>75</v>
      </c>
      <c r="B32" s="6" t="s">
        <v>97</v>
      </c>
      <c r="C32" s="6" t="s">
        <v>78</v>
      </c>
      <c r="D32" s="6" t="s">
        <v>13</v>
      </c>
      <c r="E32" s="10">
        <v>101</v>
      </c>
      <c r="F32" s="10">
        <v>123</v>
      </c>
      <c r="G32" s="10">
        <v>123</v>
      </c>
      <c r="H32" s="11">
        <v>7366151.6185454614</v>
      </c>
      <c r="I32" s="8">
        <v>13360845.827852979</v>
      </c>
      <c r="J32" s="8">
        <v>13367401.845064055</v>
      </c>
      <c r="K32" s="11">
        <f t="shared" si="1"/>
        <v>100.04906887853917</v>
      </c>
    </row>
    <row r="33" spans="1:11" ht="63" x14ac:dyDescent="0.25">
      <c r="A33" s="5" t="s">
        <v>75</v>
      </c>
      <c r="B33" s="6" t="s">
        <v>98</v>
      </c>
      <c r="C33" s="6" t="s">
        <v>78</v>
      </c>
      <c r="D33" s="6" t="s">
        <v>13</v>
      </c>
      <c r="E33" s="10">
        <v>13</v>
      </c>
      <c r="F33" s="10">
        <v>9</v>
      </c>
      <c r="G33" s="10">
        <v>9</v>
      </c>
      <c r="H33" s="11">
        <v>1062165.0598127821</v>
      </c>
      <c r="I33" s="8">
        <v>1666903.353257535</v>
      </c>
      <c r="J33" s="8">
        <v>1667383.0618339553</v>
      </c>
      <c r="K33" s="11">
        <f t="shared" si="1"/>
        <v>100.02877842770445</v>
      </c>
    </row>
    <row r="34" spans="1:11" ht="63" x14ac:dyDescent="0.25">
      <c r="A34" s="5" t="s">
        <v>75</v>
      </c>
      <c r="B34" s="6" t="s">
        <v>99</v>
      </c>
      <c r="C34" s="6" t="s">
        <v>78</v>
      </c>
      <c r="D34" s="6" t="s">
        <v>13</v>
      </c>
      <c r="E34" s="10">
        <v>1553</v>
      </c>
      <c r="F34" s="10">
        <v>1561</v>
      </c>
      <c r="G34" s="10">
        <v>1558</v>
      </c>
      <c r="H34" s="11">
        <v>121868379.83763467</v>
      </c>
      <c r="I34" s="8">
        <v>158545981.60389024</v>
      </c>
      <c r="J34" s="8">
        <v>158580123.37081137</v>
      </c>
      <c r="K34" s="11">
        <f t="shared" si="1"/>
        <v>100.0215342997506</v>
      </c>
    </row>
    <row r="35" spans="1:11" ht="31.5" x14ac:dyDescent="0.25">
      <c r="A35" s="5" t="s">
        <v>75</v>
      </c>
      <c r="B35" s="6" t="s">
        <v>100</v>
      </c>
      <c r="C35" s="6" t="s">
        <v>101</v>
      </c>
      <c r="D35" s="6" t="s">
        <v>102</v>
      </c>
      <c r="E35" s="10">
        <v>391825</v>
      </c>
      <c r="F35" s="10">
        <v>546264</v>
      </c>
      <c r="G35" s="10">
        <v>553350</v>
      </c>
      <c r="H35" s="11">
        <v>11417211.939999999</v>
      </c>
      <c r="I35" s="8">
        <v>28987170.34</v>
      </c>
      <c r="J35" s="8">
        <v>28987170.34</v>
      </c>
      <c r="K35" s="11">
        <f t="shared" si="1"/>
        <v>100</v>
      </c>
    </row>
    <row r="36" spans="1:11" ht="31.5" x14ac:dyDescent="0.25">
      <c r="A36" s="5" t="s">
        <v>75</v>
      </c>
      <c r="B36" s="6" t="s">
        <v>103</v>
      </c>
      <c r="C36" s="6" t="s">
        <v>101</v>
      </c>
      <c r="D36" s="6" t="s">
        <v>102</v>
      </c>
      <c r="E36" s="10">
        <v>8124</v>
      </c>
      <c r="F36" s="10">
        <v>654</v>
      </c>
      <c r="G36" s="10">
        <v>654</v>
      </c>
      <c r="H36" s="11">
        <v>1057700</v>
      </c>
      <c r="I36" s="8">
        <v>102100</v>
      </c>
      <c r="J36" s="8">
        <v>102100</v>
      </c>
      <c r="K36" s="11">
        <f t="shared" si="1"/>
        <v>100</v>
      </c>
    </row>
    <row r="37" spans="1:11" ht="31.5" x14ac:dyDescent="0.25">
      <c r="A37" s="5" t="s">
        <v>75</v>
      </c>
      <c r="B37" s="6" t="s">
        <v>104</v>
      </c>
      <c r="C37" s="6" t="s">
        <v>101</v>
      </c>
      <c r="D37" s="6" t="s">
        <v>102</v>
      </c>
      <c r="E37" s="10">
        <v>48653</v>
      </c>
      <c r="F37" s="10">
        <v>3828</v>
      </c>
      <c r="G37" s="10">
        <v>3828</v>
      </c>
      <c r="H37" s="11">
        <v>6066100</v>
      </c>
      <c r="I37" s="8">
        <v>551800</v>
      </c>
      <c r="J37" s="8">
        <v>551800</v>
      </c>
      <c r="K37" s="11">
        <f t="shared" si="1"/>
        <v>100</v>
      </c>
    </row>
    <row r="38" spans="1:11" ht="31.5" x14ac:dyDescent="0.25">
      <c r="A38" s="5" t="s">
        <v>75</v>
      </c>
      <c r="B38" s="6" t="s">
        <v>105</v>
      </c>
      <c r="C38" s="6" t="s">
        <v>101</v>
      </c>
      <c r="D38" s="6" t="s">
        <v>102</v>
      </c>
      <c r="E38" s="10">
        <v>3144141</v>
      </c>
      <c r="F38" s="10">
        <v>2793859</v>
      </c>
      <c r="G38" s="10">
        <v>2648372</v>
      </c>
      <c r="H38" s="11">
        <v>84611500</v>
      </c>
      <c r="I38" s="8">
        <v>189389800</v>
      </c>
      <c r="J38" s="8">
        <v>189389800</v>
      </c>
      <c r="K38" s="11">
        <f t="shared" si="1"/>
        <v>100</v>
      </c>
    </row>
    <row r="39" spans="1:11" ht="31.5" x14ac:dyDescent="0.25">
      <c r="A39" s="5" t="s">
        <v>75</v>
      </c>
      <c r="B39" s="6" t="s">
        <v>108</v>
      </c>
      <c r="C39" s="6" t="s">
        <v>109</v>
      </c>
      <c r="D39" s="6" t="s">
        <v>107</v>
      </c>
      <c r="E39" s="15">
        <v>1102388</v>
      </c>
      <c r="F39" s="15">
        <v>828702</v>
      </c>
      <c r="G39" s="15">
        <v>825319</v>
      </c>
      <c r="H39" s="11">
        <v>84651954.149781853</v>
      </c>
      <c r="I39" s="8">
        <v>75529493.088013425</v>
      </c>
      <c r="J39" s="8">
        <v>75739793.091204673</v>
      </c>
      <c r="K39" s="11">
        <f t="shared" si="1"/>
        <v>100.27843428387131</v>
      </c>
    </row>
    <row r="40" spans="1:11" ht="31.5" x14ac:dyDescent="0.25">
      <c r="A40" s="5" t="s">
        <v>75</v>
      </c>
      <c r="B40" s="16" t="s">
        <v>110</v>
      </c>
      <c r="C40" s="6" t="s">
        <v>109</v>
      </c>
      <c r="D40" s="6" t="s">
        <v>107</v>
      </c>
      <c r="E40" s="15">
        <v>285408</v>
      </c>
      <c r="F40" s="15">
        <v>240408</v>
      </c>
      <c r="G40" s="15">
        <v>235730</v>
      </c>
      <c r="H40" s="11">
        <v>20955830.532608248</v>
      </c>
      <c r="I40" s="8">
        <v>21527222.443656623</v>
      </c>
      <c r="J40" s="8">
        <v>21388843.832978133</v>
      </c>
      <c r="K40" s="11">
        <f t="shared" si="1"/>
        <v>99.357192452297696</v>
      </c>
    </row>
    <row r="41" spans="1:11" ht="31.5" x14ac:dyDescent="0.25">
      <c r="A41" s="5" t="s">
        <v>75</v>
      </c>
      <c r="B41" s="6" t="s">
        <v>111</v>
      </c>
      <c r="C41" s="6" t="s">
        <v>109</v>
      </c>
      <c r="D41" s="6" t="s">
        <v>107</v>
      </c>
      <c r="E41" s="15">
        <v>541740</v>
      </c>
      <c r="F41" s="15">
        <v>468033</v>
      </c>
      <c r="G41" s="15">
        <v>463715</v>
      </c>
      <c r="H41" s="11">
        <v>41468092.137344405</v>
      </c>
      <c r="I41" s="8">
        <v>43450811.962879524</v>
      </c>
      <c r="J41" s="8">
        <v>43439736.571541399</v>
      </c>
      <c r="K41" s="11">
        <f t="shared" si="1"/>
        <v>99.974510507772365</v>
      </c>
    </row>
    <row r="42" spans="1:11" ht="31.5" x14ac:dyDescent="0.25">
      <c r="A42" s="5" t="s">
        <v>75</v>
      </c>
      <c r="B42" s="6" t="s">
        <v>112</v>
      </c>
      <c r="C42" s="6" t="s">
        <v>109</v>
      </c>
      <c r="D42" s="6" t="s">
        <v>107</v>
      </c>
      <c r="E42" s="15">
        <v>177016</v>
      </c>
      <c r="F42" s="15">
        <v>126669</v>
      </c>
      <c r="G42" s="15">
        <v>126669</v>
      </c>
      <c r="H42" s="11">
        <v>13504321.039214674</v>
      </c>
      <c r="I42" s="8">
        <v>12269057.303066209</v>
      </c>
      <c r="J42" s="8">
        <v>12329093.52852631</v>
      </c>
      <c r="K42" s="11">
        <f t="shared" si="1"/>
        <v>100.48933038600363</v>
      </c>
    </row>
    <row r="43" spans="1:11" ht="31.5" x14ac:dyDescent="0.25">
      <c r="A43" s="5" t="s">
        <v>75</v>
      </c>
      <c r="B43" s="6" t="s">
        <v>113</v>
      </c>
      <c r="C43" s="6" t="s">
        <v>109</v>
      </c>
      <c r="D43" s="6" t="s">
        <v>107</v>
      </c>
      <c r="E43" s="15">
        <v>36228</v>
      </c>
      <c r="F43" s="15">
        <v>27926</v>
      </c>
      <c r="G43" s="15">
        <v>27904</v>
      </c>
      <c r="H43" s="11">
        <v>2764098.5527221784</v>
      </c>
      <c r="I43" s="8">
        <v>2566141.3711754805</v>
      </c>
      <c r="J43" s="8">
        <v>2578190.5795419412</v>
      </c>
      <c r="K43" s="11">
        <f t="shared" si="1"/>
        <v>100.46954577412627</v>
      </c>
    </row>
    <row r="44" spans="1:11" ht="31.5" x14ac:dyDescent="0.25">
      <c r="A44" s="5" t="s">
        <v>75</v>
      </c>
      <c r="B44" s="6" t="s">
        <v>114</v>
      </c>
      <c r="C44" s="6" t="s">
        <v>109</v>
      </c>
      <c r="D44" s="6" t="s">
        <v>107</v>
      </c>
      <c r="E44" s="15">
        <v>178596</v>
      </c>
      <c r="F44" s="15">
        <v>129449</v>
      </c>
      <c r="G44" s="15">
        <v>125847</v>
      </c>
      <c r="H44" s="11">
        <v>12362136.588328646</v>
      </c>
      <c r="I44" s="8">
        <v>11089187.791208722</v>
      </c>
      <c r="J44" s="8">
        <v>10956256.356207522</v>
      </c>
      <c r="K44" s="11">
        <f t="shared" si="1"/>
        <v>98.801251836436705</v>
      </c>
    </row>
    <row r="45" spans="1:11" ht="47.25" x14ac:dyDescent="0.25">
      <c r="A45" s="5" t="s">
        <v>75</v>
      </c>
      <c r="B45" s="6" t="s">
        <v>115</v>
      </c>
      <c r="C45" s="6" t="s">
        <v>14</v>
      </c>
      <c r="D45" s="9" t="s">
        <v>15</v>
      </c>
      <c r="E45" s="15">
        <v>184</v>
      </c>
      <c r="F45" s="15">
        <v>177</v>
      </c>
      <c r="G45" s="15">
        <v>177</v>
      </c>
      <c r="H45" s="11">
        <v>2645600</v>
      </c>
      <c r="I45" s="8">
        <v>2897500</v>
      </c>
      <c r="J45" s="8">
        <v>2897500</v>
      </c>
      <c r="K45" s="11">
        <f t="shared" si="1"/>
        <v>100</v>
      </c>
    </row>
    <row r="46" spans="1:11" ht="47.25" x14ac:dyDescent="0.25">
      <c r="A46" s="5" t="s">
        <v>75</v>
      </c>
      <c r="B46" s="6" t="s">
        <v>116</v>
      </c>
      <c r="C46" s="6" t="s">
        <v>117</v>
      </c>
      <c r="D46" s="9" t="s">
        <v>15</v>
      </c>
      <c r="E46" s="15">
        <v>175</v>
      </c>
      <c r="F46" s="15">
        <v>105</v>
      </c>
      <c r="G46" s="15">
        <v>105</v>
      </c>
      <c r="H46" s="11">
        <v>312100</v>
      </c>
      <c r="I46" s="8">
        <v>276600</v>
      </c>
      <c r="J46" s="8">
        <v>276600</v>
      </c>
      <c r="K46" s="11">
        <f t="shared" si="1"/>
        <v>100</v>
      </c>
    </row>
    <row r="47" spans="1:11" ht="31.5" x14ac:dyDescent="0.25">
      <c r="A47" s="5" t="s">
        <v>75</v>
      </c>
      <c r="B47" s="12" t="s">
        <v>118</v>
      </c>
      <c r="C47" s="12"/>
      <c r="D47" s="12"/>
      <c r="E47" s="27"/>
      <c r="F47" s="27"/>
      <c r="G47" s="27"/>
      <c r="H47" s="13">
        <v>0</v>
      </c>
      <c r="I47" s="14">
        <v>21575377.869999997</v>
      </c>
      <c r="J47" s="14">
        <v>21575377.710000001</v>
      </c>
      <c r="K47" s="13">
        <f t="shared" si="1"/>
        <v>99.999999258413936</v>
      </c>
    </row>
    <row r="48" spans="1:11" ht="31.5" x14ac:dyDescent="0.25">
      <c r="A48" s="5" t="s">
        <v>75</v>
      </c>
      <c r="B48" s="6" t="s">
        <v>119</v>
      </c>
      <c r="C48" s="6" t="s">
        <v>109</v>
      </c>
      <c r="D48" s="6" t="s">
        <v>107</v>
      </c>
      <c r="E48" s="10">
        <v>0</v>
      </c>
      <c r="F48" s="7">
        <v>171934</v>
      </c>
      <c r="G48" s="7">
        <v>171934</v>
      </c>
      <c r="H48" s="11">
        <v>0</v>
      </c>
      <c r="I48" s="8">
        <v>12240429.716016743</v>
      </c>
      <c r="J48" s="8">
        <v>12240429.631156115</v>
      </c>
      <c r="K48" s="11">
        <f t="shared" si="1"/>
        <v>99.99999930671855</v>
      </c>
    </row>
    <row r="49" spans="1:11" ht="31.5" x14ac:dyDescent="0.25">
      <c r="A49" s="5" t="s">
        <v>75</v>
      </c>
      <c r="B49" s="16" t="s">
        <v>110</v>
      </c>
      <c r="C49" s="6" t="s">
        <v>109</v>
      </c>
      <c r="D49" s="6" t="s">
        <v>107</v>
      </c>
      <c r="E49" s="10">
        <v>0</v>
      </c>
      <c r="F49" s="7">
        <v>46857</v>
      </c>
      <c r="G49" s="7">
        <v>46857</v>
      </c>
      <c r="H49" s="11">
        <v>0</v>
      </c>
      <c r="I49" s="8">
        <v>2712670.1437958553</v>
      </c>
      <c r="J49" s="8">
        <v>2712670.1206688732</v>
      </c>
      <c r="K49" s="11">
        <f t="shared" si="1"/>
        <v>99.999999147445834</v>
      </c>
    </row>
    <row r="50" spans="1:11" ht="31.5" x14ac:dyDescent="0.25">
      <c r="A50" s="5" t="s">
        <v>75</v>
      </c>
      <c r="B50" s="6" t="s">
        <v>111</v>
      </c>
      <c r="C50" s="6" t="s">
        <v>109</v>
      </c>
      <c r="D50" s="6" t="s">
        <v>107</v>
      </c>
      <c r="E50" s="10">
        <v>0</v>
      </c>
      <c r="F50" s="7">
        <v>52988</v>
      </c>
      <c r="G50" s="7">
        <v>52988</v>
      </c>
      <c r="H50" s="11">
        <v>0</v>
      </c>
      <c r="I50" s="8">
        <v>3393765.6076883879</v>
      </c>
      <c r="J50" s="8">
        <v>3393765.581535358</v>
      </c>
      <c r="K50" s="11">
        <f t="shared" si="1"/>
        <v>99.999999229380194</v>
      </c>
    </row>
    <row r="51" spans="1:11" ht="31.5" x14ac:dyDescent="0.25">
      <c r="A51" s="5" t="s">
        <v>75</v>
      </c>
      <c r="B51" s="6" t="s">
        <v>120</v>
      </c>
      <c r="C51" s="6" t="s">
        <v>109</v>
      </c>
      <c r="D51" s="6" t="s">
        <v>107</v>
      </c>
      <c r="E51" s="10">
        <v>0</v>
      </c>
      <c r="F51" s="7">
        <v>24037</v>
      </c>
      <c r="G51" s="7">
        <v>24037</v>
      </c>
      <c r="H51" s="11">
        <v>0</v>
      </c>
      <c r="I51" s="8">
        <v>1188382.509473952</v>
      </c>
      <c r="J51" s="8">
        <v>1188382.4976101266</v>
      </c>
      <c r="K51" s="11">
        <f t="shared" si="1"/>
        <v>99.999999001682937</v>
      </c>
    </row>
    <row r="52" spans="1:11" ht="31.5" x14ac:dyDescent="0.25">
      <c r="A52" s="5" t="s">
        <v>75</v>
      </c>
      <c r="B52" s="6" t="s">
        <v>113</v>
      </c>
      <c r="C52" s="6" t="s">
        <v>109</v>
      </c>
      <c r="D52" s="6" t="s">
        <v>107</v>
      </c>
      <c r="E52" s="10">
        <v>0</v>
      </c>
      <c r="F52" s="7">
        <v>2816</v>
      </c>
      <c r="G52" s="7">
        <v>2816</v>
      </c>
      <c r="H52" s="11">
        <v>0</v>
      </c>
      <c r="I52" s="8">
        <v>198756.17783744432</v>
      </c>
      <c r="J52" s="8">
        <v>198756.17644756488</v>
      </c>
      <c r="K52" s="11">
        <f t="shared" si="1"/>
        <v>99.999999300711323</v>
      </c>
    </row>
    <row r="53" spans="1:11" ht="31.5" x14ac:dyDescent="0.25">
      <c r="A53" s="5" t="s">
        <v>75</v>
      </c>
      <c r="B53" s="6" t="s">
        <v>114</v>
      </c>
      <c r="C53" s="6" t="s">
        <v>109</v>
      </c>
      <c r="D53" s="6" t="s">
        <v>107</v>
      </c>
      <c r="E53" s="10">
        <v>0</v>
      </c>
      <c r="F53" s="7">
        <v>25540</v>
      </c>
      <c r="G53" s="7">
        <v>25540</v>
      </c>
      <c r="H53" s="11">
        <v>0</v>
      </c>
      <c r="I53" s="8">
        <v>1841373.7151876164</v>
      </c>
      <c r="J53" s="8">
        <v>1841373.7025819626</v>
      </c>
      <c r="K53" s="11">
        <f t="shared" si="1"/>
        <v>99.999999315421221</v>
      </c>
    </row>
    <row r="54" spans="1:11" ht="31.5" x14ac:dyDescent="0.25">
      <c r="A54" s="5" t="s">
        <v>75</v>
      </c>
      <c r="B54" s="6" t="s">
        <v>122</v>
      </c>
      <c r="C54" s="6" t="s">
        <v>121</v>
      </c>
      <c r="D54" s="6" t="s">
        <v>102</v>
      </c>
      <c r="E54" s="10">
        <v>63920</v>
      </c>
      <c r="F54" s="7">
        <v>44905</v>
      </c>
      <c r="G54" s="7">
        <v>44905</v>
      </c>
      <c r="H54" s="11">
        <v>14935333</v>
      </c>
      <c r="I54" s="8">
        <v>15029801.68</v>
      </c>
      <c r="J54" s="8">
        <v>14877899.93</v>
      </c>
      <c r="K54" s="11">
        <f t="shared" si="1"/>
        <v>98.989329644967086</v>
      </c>
    </row>
    <row r="55" spans="1:11" ht="31.5" x14ac:dyDescent="0.25">
      <c r="A55" s="5" t="s">
        <v>75</v>
      </c>
      <c r="B55" s="6" t="s">
        <v>123</v>
      </c>
      <c r="C55" s="6" t="s">
        <v>14</v>
      </c>
      <c r="D55" s="6" t="s">
        <v>15</v>
      </c>
      <c r="E55" s="10">
        <v>91</v>
      </c>
      <c r="F55" s="10">
        <v>91</v>
      </c>
      <c r="G55" s="10">
        <v>86</v>
      </c>
      <c r="H55" s="11">
        <v>5698489</v>
      </c>
      <c r="I55" s="8">
        <v>5791909</v>
      </c>
      <c r="J55" s="8">
        <v>5791909</v>
      </c>
      <c r="K55" s="11">
        <f t="shared" si="1"/>
        <v>100</v>
      </c>
    </row>
    <row r="56" spans="1:11" ht="63" x14ac:dyDescent="0.25">
      <c r="A56" s="5" t="s">
        <v>75</v>
      </c>
      <c r="B56" s="6" t="s">
        <v>124</v>
      </c>
      <c r="C56" s="6" t="s">
        <v>125</v>
      </c>
      <c r="D56" s="6" t="s">
        <v>13</v>
      </c>
      <c r="E56" s="10">
        <v>2000</v>
      </c>
      <c r="F56" s="7">
        <v>1700</v>
      </c>
      <c r="G56" s="7">
        <v>1955</v>
      </c>
      <c r="H56" s="11">
        <v>2945130.1065830719</v>
      </c>
      <c r="I56" s="8">
        <v>2672855.5761467889</v>
      </c>
      <c r="J56" s="8">
        <v>2851773.1399638881</v>
      </c>
      <c r="K56" s="11">
        <f t="shared" si="1"/>
        <v>106.69387322733795</v>
      </c>
    </row>
    <row r="57" spans="1:11" x14ac:dyDescent="0.25">
      <c r="A57" s="5" t="s">
        <v>75</v>
      </c>
      <c r="B57" s="6" t="s">
        <v>126</v>
      </c>
      <c r="C57" s="6" t="s">
        <v>78</v>
      </c>
      <c r="D57" s="6" t="s">
        <v>13</v>
      </c>
      <c r="E57" s="10">
        <v>1100</v>
      </c>
      <c r="F57" s="7">
        <v>1500</v>
      </c>
      <c r="G57" s="7">
        <v>1297</v>
      </c>
      <c r="H57" s="11">
        <v>1809686.5586206897</v>
      </c>
      <c r="I57" s="8">
        <v>2176078.4495412842</v>
      </c>
      <c r="J57" s="8">
        <v>1997266.732753536</v>
      </c>
      <c r="K57" s="11">
        <f t="shared" si="1"/>
        <v>91.782846026279913</v>
      </c>
    </row>
    <row r="58" spans="1:11" ht="63" x14ac:dyDescent="0.25">
      <c r="A58" s="5" t="s">
        <v>75</v>
      </c>
      <c r="B58" s="6" t="s">
        <v>127</v>
      </c>
      <c r="C58" s="6" t="s">
        <v>125</v>
      </c>
      <c r="D58" s="6" t="s">
        <v>13</v>
      </c>
      <c r="E58" s="10">
        <v>90</v>
      </c>
      <c r="F58" s="7">
        <v>70</v>
      </c>
      <c r="G58" s="7">
        <v>71</v>
      </c>
      <c r="H58" s="11">
        <v>727974.35479623824</v>
      </c>
      <c r="I58" s="8">
        <v>860356.99431192665</v>
      </c>
      <c r="J58" s="8">
        <v>860251.14728257596</v>
      </c>
      <c r="K58" s="11">
        <f t="shared" si="1"/>
        <v>99.987697312853797</v>
      </c>
    </row>
    <row r="59" spans="1:11" ht="31.5" x14ac:dyDescent="0.25">
      <c r="A59" s="5" t="s">
        <v>75</v>
      </c>
      <c r="B59" s="6" t="s">
        <v>128</v>
      </c>
      <c r="C59" s="6" t="s">
        <v>106</v>
      </c>
      <c r="D59" s="6" t="s">
        <v>107</v>
      </c>
      <c r="E59" s="10">
        <v>4500</v>
      </c>
      <c r="F59" s="10">
        <v>4500</v>
      </c>
      <c r="G59" s="10">
        <v>4087</v>
      </c>
      <c r="H59" s="11">
        <v>1780400</v>
      </c>
      <c r="I59" s="8">
        <v>1962500</v>
      </c>
      <c r="J59" s="8">
        <v>1962500</v>
      </c>
      <c r="K59" s="11">
        <f t="shared" si="1"/>
        <v>100</v>
      </c>
    </row>
    <row r="60" spans="1:11" ht="31.5" x14ac:dyDescent="0.25">
      <c r="A60" s="1" t="s">
        <v>22</v>
      </c>
      <c r="B60" s="2" t="s">
        <v>23</v>
      </c>
      <c r="C60" s="2"/>
      <c r="D60" s="2"/>
      <c r="E60" s="2"/>
      <c r="F60" s="2"/>
      <c r="G60" s="2"/>
      <c r="H60" s="3">
        <v>584463605.90999997</v>
      </c>
      <c r="I60" s="3">
        <v>620053713.21000004</v>
      </c>
      <c r="J60" s="3">
        <v>619362963.1099999</v>
      </c>
      <c r="K60" s="62">
        <f t="shared" si="1"/>
        <v>99.888598344742732</v>
      </c>
    </row>
    <row r="61" spans="1:11" ht="31.5" x14ac:dyDescent="0.25">
      <c r="A61" s="5" t="s">
        <v>22</v>
      </c>
      <c r="B61" s="20" t="s">
        <v>24</v>
      </c>
      <c r="C61" s="10" t="s">
        <v>25</v>
      </c>
      <c r="D61" s="23" t="s">
        <v>26</v>
      </c>
      <c r="E61" s="7" t="s">
        <v>27</v>
      </c>
      <c r="F61" s="7" t="s">
        <v>28</v>
      </c>
      <c r="G61" s="7" t="s">
        <v>29</v>
      </c>
      <c r="H61" s="21">
        <v>116100222.09</v>
      </c>
      <c r="I61" s="21">
        <v>100813417.5</v>
      </c>
      <c r="J61" s="21">
        <v>100779080.78</v>
      </c>
      <c r="K61" s="11">
        <f t="shared" si="1"/>
        <v>99.965940327337876</v>
      </c>
    </row>
    <row r="62" spans="1:11" ht="31.5" x14ac:dyDescent="0.25">
      <c r="A62" s="5" t="s">
        <v>22</v>
      </c>
      <c r="B62" s="20" t="s">
        <v>30</v>
      </c>
      <c r="C62" s="10" t="s">
        <v>25</v>
      </c>
      <c r="D62" s="23" t="s">
        <v>26</v>
      </c>
      <c r="E62" s="7" t="s">
        <v>31</v>
      </c>
      <c r="F62" s="7" t="s">
        <v>32</v>
      </c>
      <c r="G62" s="7" t="s">
        <v>33</v>
      </c>
      <c r="H62" s="21">
        <v>94992693.909999996</v>
      </c>
      <c r="I62" s="21">
        <v>128307985.90000001</v>
      </c>
      <c r="J62" s="21">
        <v>128264284.63</v>
      </c>
      <c r="K62" s="11">
        <f t="shared" si="1"/>
        <v>99.965940335129204</v>
      </c>
    </row>
    <row r="63" spans="1:11" ht="63" x14ac:dyDescent="0.25">
      <c r="A63" s="5" t="s">
        <v>22</v>
      </c>
      <c r="B63" s="20" t="s">
        <v>34</v>
      </c>
      <c r="C63" s="10" t="s">
        <v>35</v>
      </c>
      <c r="D63" s="23" t="s">
        <v>15</v>
      </c>
      <c r="E63" s="7">
        <v>823806</v>
      </c>
      <c r="F63" s="7">
        <v>823806</v>
      </c>
      <c r="G63" s="7">
        <v>887407</v>
      </c>
      <c r="H63" s="21">
        <v>86360455</v>
      </c>
      <c r="I63" s="21">
        <v>96944138.159999996</v>
      </c>
      <c r="J63" s="21">
        <v>96681344.519999996</v>
      </c>
      <c r="K63" s="11">
        <f t="shared" si="1"/>
        <v>99.728922609465798</v>
      </c>
    </row>
    <row r="64" spans="1:11" ht="31.5" x14ac:dyDescent="0.25">
      <c r="A64" s="5" t="s">
        <v>22</v>
      </c>
      <c r="B64" s="20" t="s">
        <v>36</v>
      </c>
      <c r="C64" s="10" t="s">
        <v>37</v>
      </c>
      <c r="D64" s="23" t="s">
        <v>38</v>
      </c>
      <c r="E64" s="7">
        <v>265000</v>
      </c>
      <c r="F64" s="7">
        <v>36128</v>
      </c>
      <c r="G64" s="7">
        <v>36128</v>
      </c>
      <c r="H64" s="21">
        <v>66580373</v>
      </c>
      <c r="I64" s="21">
        <v>69015266.459999993</v>
      </c>
      <c r="J64" s="21">
        <v>69015266.459999993</v>
      </c>
      <c r="K64" s="11">
        <f t="shared" si="1"/>
        <v>100</v>
      </c>
    </row>
    <row r="65" spans="1:11" ht="31.5" x14ac:dyDescent="0.25">
      <c r="A65" s="5" t="s">
        <v>22</v>
      </c>
      <c r="B65" s="20" t="s">
        <v>39</v>
      </c>
      <c r="C65" s="10" t="s">
        <v>40</v>
      </c>
      <c r="D65" s="23" t="s">
        <v>15</v>
      </c>
      <c r="E65" s="7">
        <v>5054</v>
      </c>
      <c r="F65" s="7">
        <v>3491</v>
      </c>
      <c r="G65" s="7">
        <v>3491</v>
      </c>
      <c r="H65" s="21">
        <v>42459546.909999996</v>
      </c>
      <c r="I65" s="21">
        <v>42928765.780000001</v>
      </c>
      <c r="J65" s="21">
        <v>42826320.850000001</v>
      </c>
      <c r="K65" s="11">
        <f t="shared" si="1"/>
        <v>99.7613606444569</v>
      </c>
    </row>
    <row r="66" spans="1:11" ht="31.5" x14ac:dyDescent="0.25">
      <c r="A66" s="5" t="s">
        <v>22</v>
      </c>
      <c r="B66" s="20" t="s">
        <v>41</v>
      </c>
      <c r="C66" s="10" t="s">
        <v>42</v>
      </c>
      <c r="D66" s="23" t="s">
        <v>15</v>
      </c>
      <c r="E66" s="7">
        <v>273</v>
      </c>
      <c r="F66" s="7">
        <v>237</v>
      </c>
      <c r="G66" s="7">
        <v>237</v>
      </c>
      <c r="H66" s="21">
        <v>99351715.400000006</v>
      </c>
      <c r="I66" s="21">
        <v>100485422.97</v>
      </c>
      <c r="J66" s="21">
        <v>100246384.83</v>
      </c>
      <c r="K66" s="11">
        <f t="shared" si="1"/>
        <v>99.762116600662196</v>
      </c>
    </row>
    <row r="67" spans="1:11" x14ac:dyDescent="0.25">
      <c r="A67" s="5" t="s">
        <v>22</v>
      </c>
      <c r="B67" s="20" t="s">
        <v>43</v>
      </c>
      <c r="C67" s="10" t="s">
        <v>37</v>
      </c>
      <c r="D67" s="23" t="s">
        <v>38</v>
      </c>
      <c r="E67" s="7">
        <v>4000</v>
      </c>
      <c r="F67" s="7">
        <v>4000</v>
      </c>
      <c r="G67" s="7">
        <v>4000</v>
      </c>
      <c r="H67" s="21">
        <v>119759.69</v>
      </c>
      <c r="I67" s="21">
        <v>136415.5</v>
      </c>
      <c r="J67" s="21">
        <v>136415.5</v>
      </c>
      <c r="K67" s="11">
        <f t="shared" si="1"/>
        <v>100</v>
      </c>
    </row>
    <row r="68" spans="1:11" ht="31.5" x14ac:dyDescent="0.25">
      <c r="A68" s="5" t="s">
        <v>22</v>
      </c>
      <c r="B68" s="20" t="s">
        <v>44</v>
      </c>
      <c r="C68" s="10" t="s">
        <v>45</v>
      </c>
      <c r="D68" s="23" t="s">
        <v>15</v>
      </c>
      <c r="E68" s="7">
        <v>44</v>
      </c>
      <c r="F68" s="7">
        <v>44</v>
      </c>
      <c r="G68" s="7">
        <v>44</v>
      </c>
      <c r="H68" s="21">
        <v>3641647</v>
      </c>
      <c r="I68" s="21">
        <v>3187593.15</v>
      </c>
      <c r="J68" s="21">
        <v>3187593.15</v>
      </c>
      <c r="K68" s="11">
        <f t="shared" si="1"/>
        <v>100</v>
      </c>
    </row>
    <row r="69" spans="1:11" ht="31.5" x14ac:dyDescent="0.25">
      <c r="A69" s="5" t="s">
        <v>22</v>
      </c>
      <c r="B69" s="20" t="s">
        <v>39</v>
      </c>
      <c r="C69" s="10" t="s">
        <v>46</v>
      </c>
      <c r="D69" s="23" t="s">
        <v>13</v>
      </c>
      <c r="E69" s="7">
        <v>700000</v>
      </c>
      <c r="F69" s="7">
        <v>568598</v>
      </c>
      <c r="G69" s="7">
        <v>568598</v>
      </c>
      <c r="H69" s="21">
        <v>22274989</v>
      </c>
      <c r="I69" s="21">
        <v>24554066.609999999</v>
      </c>
      <c r="J69" s="21">
        <v>24554066.609999999</v>
      </c>
      <c r="K69" s="11">
        <f t="shared" si="1"/>
        <v>100</v>
      </c>
    </row>
    <row r="70" spans="1:11" ht="78.75" x14ac:dyDescent="0.25">
      <c r="A70" s="5" t="s">
        <v>22</v>
      </c>
      <c r="B70" s="20" t="s">
        <v>47</v>
      </c>
      <c r="C70" s="10" t="s">
        <v>48</v>
      </c>
      <c r="D70" s="23" t="s">
        <v>15</v>
      </c>
      <c r="E70" s="7">
        <v>3100</v>
      </c>
      <c r="F70" s="7">
        <v>2900</v>
      </c>
      <c r="G70" s="7">
        <v>2938</v>
      </c>
      <c r="H70" s="21">
        <v>9565944</v>
      </c>
      <c r="I70" s="21">
        <v>9682332.8399999999</v>
      </c>
      <c r="J70" s="21">
        <v>9682332.8399999999</v>
      </c>
      <c r="K70" s="11">
        <f t="shared" si="1"/>
        <v>100</v>
      </c>
    </row>
    <row r="71" spans="1:11" ht="47.25" x14ac:dyDescent="0.25">
      <c r="A71" s="5" t="s">
        <v>22</v>
      </c>
      <c r="B71" s="20" t="s">
        <v>49</v>
      </c>
      <c r="C71" s="10" t="s">
        <v>50</v>
      </c>
      <c r="D71" s="23" t="s">
        <v>51</v>
      </c>
      <c r="E71" s="24">
        <v>559.35500000000002</v>
      </c>
      <c r="F71" s="24">
        <v>559.35500000000002</v>
      </c>
      <c r="G71" s="24">
        <v>559.35500000000002</v>
      </c>
      <c r="H71" s="21">
        <v>43016259.909999996</v>
      </c>
      <c r="I71" s="21">
        <v>43998308.340000004</v>
      </c>
      <c r="J71" s="21">
        <v>43989872.939999998</v>
      </c>
      <c r="K71" s="11">
        <f t="shared" ref="K71:K93" si="2">J71/I71*100</f>
        <v>99.980827899257349</v>
      </c>
    </row>
    <row r="72" spans="1:11" ht="31.5" x14ac:dyDescent="0.25">
      <c r="A72" s="1" t="s">
        <v>132</v>
      </c>
      <c r="B72" s="2" t="s">
        <v>133</v>
      </c>
      <c r="C72" s="2"/>
      <c r="D72" s="2"/>
      <c r="E72" s="2"/>
      <c r="F72" s="2"/>
      <c r="G72" s="2"/>
      <c r="H72" s="3">
        <f>H73+H79+H82+H83</f>
        <v>421281504</v>
      </c>
      <c r="I72" s="3">
        <f t="shared" ref="I72:J72" si="3">I73+I79+I82+I83</f>
        <v>481393650.77999997</v>
      </c>
      <c r="J72" s="3">
        <f t="shared" si="3"/>
        <v>481393649.22999996</v>
      </c>
      <c r="K72" s="62">
        <f t="shared" si="2"/>
        <v>99.999999678018185</v>
      </c>
    </row>
    <row r="73" spans="1:11" ht="47.25" x14ac:dyDescent="0.25">
      <c r="A73" s="32" t="s">
        <v>132</v>
      </c>
      <c r="B73" s="33" t="s">
        <v>143</v>
      </c>
      <c r="C73" s="10" t="s">
        <v>144</v>
      </c>
      <c r="D73" s="23" t="s">
        <v>146</v>
      </c>
      <c r="E73" s="7" t="s">
        <v>145</v>
      </c>
      <c r="F73" s="7" t="s">
        <v>147</v>
      </c>
      <c r="G73" s="7" t="s">
        <v>145</v>
      </c>
      <c r="H73" s="34">
        <v>386200872</v>
      </c>
      <c r="I73" s="34">
        <v>446098266.77999997</v>
      </c>
      <c r="J73" s="34">
        <f>446098266.78-1.55</f>
        <v>446098265.22999996</v>
      </c>
      <c r="K73" s="64">
        <f t="shared" si="2"/>
        <v>99.999999652542911</v>
      </c>
    </row>
    <row r="74" spans="1:11" ht="78.75" x14ac:dyDescent="0.25">
      <c r="A74" s="52"/>
      <c r="B74" s="53"/>
      <c r="C74" s="10" t="s">
        <v>148</v>
      </c>
      <c r="D74" s="23" t="s">
        <v>149</v>
      </c>
      <c r="E74" s="7" t="s">
        <v>150</v>
      </c>
      <c r="F74" s="7" t="s">
        <v>150</v>
      </c>
      <c r="G74" s="7" t="s">
        <v>150</v>
      </c>
      <c r="H74" s="52"/>
      <c r="I74" s="52"/>
      <c r="J74" s="52"/>
      <c r="K74" s="65" t="e">
        <f t="shared" si="2"/>
        <v>#DIV/0!</v>
      </c>
    </row>
    <row r="75" spans="1:11" ht="31.5" x14ac:dyDescent="0.25">
      <c r="A75" s="52"/>
      <c r="B75" s="53"/>
      <c r="C75" s="10" t="s">
        <v>151</v>
      </c>
      <c r="D75" s="23" t="s">
        <v>70</v>
      </c>
      <c r="E75" s="7">
        <v>597</v>
      </c>
      <c r="F75" s="7">
        <v>597</v>
      </c>
      <c r="G75" s="7">
        <v>597</v>
      </c>
      <c r="H75" s="52"/>
      <c r="I75" s="52"/>
      <c r="J75" s="52"/>
      <c r="K75" s="65" t="e">
        <f t="shared" si="2"/>
        <v>#DIV/0!</v>
      </c>
    </row>
    <row r="76" spans="1:11" ht="31.5" x14ac:dyDescent="0.25">
      <c r="A76" s="52"/>
      <c r="B76" s="53"/>
      <c r="C76" s="10" t="s">
        <v>152</v>
      </c>
      <c r="D76" s="23" t="s">
        <v>70</v>
      </c>
      <c r="E76" s="7">
        <v>167</v>
      </c>
      <c r="F76" s="7">
        <v>167</v>
      </c>
      <c r="G76" s="7">
        <v>167</v>
      </c>
      <c r="H76" s="52"/>
      <c r="I76" s="52"/>
      <c r="J76" s="52"/>
      <c r="K76" s="65" t="e">
        <f t="shared" si="2"/>
        <v>#DIV/0!</v>
      </c>
    </row>
    <row r="77" spans="1:11" ht="31.5" x14ac:dyDescent="0.25">
      <c r="A77" s="52"/>
      <c r="B77" s="53"/>
      <c r="C77" s="10" t="s">
        <v>153</v>
      </c>
      <c r="D77" s="23" t="s">
        <v>70</v>
      </c>
      <c r="E77" s="7">
        <v>7523</v>
      </c>
      <c r="F77" s="7">
        <v>7523</v>
      </c>
      <c r="G77" s="7">
        <v>7523</v>
      </c>
      <c r="H77" s="52"/>
      <c r="I77" s="52"/>
      <c r="J77" s="52"/>
      <c r="K77" s="65" t="e">
        <f t="shared" si="2"/>
        <v>#DIV/0!</v>
      </c>
    </row>
    <row r="78" spans="1:11" ht="31.5" x14ac:dyDescent="0.25">
      <c r="A78" s="54"/>
      <c r="B78" s="55"/>
      <c r="C78" s="10" t="s">
        <v>154</v>
      </c>
      <c r="D78" s="23" t="s">
        <v>155</v>
      </c>
      <c r="E78" s="7">
        <v>38000</v>
      </c>
      <c r="F78" s="7">
        <v>38000</v>
      </c>
      <c r="G78" s="7">
        <v>38000</v>
      </c>
      <c r="H78" s="54"/>
      <c r="I78" s="54"/>
      <c r="J78" s="54"/>
      <c r="K78" s="66" t="e">
        <f t="shared" si="2"/>
        <v>#DIV/0!</v>
      </c>
    </row>
    <row r="79" spans="1:11" ht="31.5" x14ac:dyDescent="0.25">
      <c r="A79" s="32" t="s">
        <v>132</v>
      </c>
      <c r="B79" s="33" t="s">
        <v>156</v>
      </c>
      <c r="C79" s="10" t="s">
        <v>157</v>
      </c>
      <c r="D79" s="23" t="s">
        <v>158</v>
      </c>
      <c r="E79" s="5">
        <v>544.26499999999999</v>
      </c>
      <c r="F79" s="5">
        <v>544.26499999999999</v>
      </c>
      <c r="G79" s="5">
        <v>544.26499999999999</v>
      </c>
      <c r="H79" s="34">
        <v>28840585</v>
      </c>
      <c r="I79" s="34">
        <v>29055337</v>
      </c>
      <c r="J79" s="34">
        <v>29055337</v>
      </c>
      <c r="K79" s="67">
        <f t="shared" si="2"/>
        <v>100</v>
      </c>
    </row>
    <row r="80" spans="1:11" ht="31.5" x14ac:dyDescent="0.25">
      <c r="A80" s="35"/>
      <c r="B80" s="36"/>
      <c r="C80" s="10" t="s">
        <v>159</v>
      </c>
      <c r="D80" s="23" t="s">
        <v>70</v>
      </c>
      <c r="E80" s="5" t="s">
        <v>160</v>
      </c>
      <c r="F80" s="5" t="s">
        <v>160</v>
      </c>
      <c r="G80" s="5" t="s">
        <v>160</v>
      </c>
      <c r="H80" s="52"/>
      <c r="I80" s="52"/>
      <c r="J80" s="52"/>
      <c r="K80" s="65"/>
    </row>
    <row r="81" spans="1:12" x14ac:dyDescent="0.25">
      <c r="A81" s="54"/>
      <c r="B81" s="55"/>
      <c r="C81" s="10" t="s">
        <v>161</v>
      </c>
      <c r="D81" s="23" t="s">
        <v>70</v>
      </c>
      <c r="E81" s="7">
        <v>15694</v>
      </c>
      <c r="F81" s="7">
        <v>15694</v>
      </c>
      <c r="G81" s="7">
        <v>15694</v>
      </c>
      <c r="H81" s="54"/>
      <c r="I81" s="54"/>
      <c r="J81" s="54"/>
      <c r="K81" s="66"/>
    </row>
    <row r="82" spans="1:12" x14ac:dyDescent="0.25">
      <c r="A82" s="56">
        <v>8</v>
      </c>
      <c r="B82" s="57" t="s">
        <v>162</v>
      </c>
      <c r="C82" s="10" t="s">
        <v>163</v>
      </c>
      <c r="D82" s="23" t="s">
        <v>164</v>
      </c>
      <c r="E82" s="5">
        <v>1244.21</v>
      </c>
      <c r="F82" s="5">
        <v>1244.21</v>
      </c>
      <c r="G82" s="5">
        <v>1244.21</v>
      </c>
      <c r="H82" s="58">
        <v>3295155</v>
      </c>
      <c r="I82" s="58">
        <v>3295155</v>
      </c>
      <c r="J82" s="58">
        <v>3295155</v>
      </c>
      <c r="K82" s="68">
        <f t="shared" si="2"/>
        <v>100</v>
      </c>
    </row>
    <row r="83" spans="1:12" ht="31.5" x14ac:dyDescent="0.25">
      <c r="A83" s="5" t="s">
        <v>132</v>
      </c>
      <c r="B83" s="20" t="s">
        <v>165</v>
      </c>
      <c r="C83" s="10" t="s">
        <v>166</v>
      </c>
      <c r="D83" s="23" t="s">
        <v>164</v>
      </c>
      <c r="E83" s="5" t="s">
        <v>167</v>
      </c>
      <c r="F83" s="5" t="s">
        <v>167</v>
      </c>
      <c r="G83" s="5" t="s">
        <v>167</v>
      </c>
      <c r="H83" s="21">
        <v>2944892</v>
      </c>
      <c r="I83" s="21">
        <v>2944892</v>
      </c>
      <c r="J83" s="21">
        <v>2944892</v>
      </c>
      <c r="K83" s="11">
        <f t="shared" si="2"/>
        <v>100</v>
      </c>
    </row>
    <row r="84" spans="1:12" ht="31.5" x14ac:dyDescent="0.25">
      <c r="A84" s="1" t="s">
        <v>16</v>
      </c>
      <c r="B84" s="2" t="s">
        <v>17</v>
      </c>
      <c r="C84" s="2"/>
      <c r="D84" s="2"/>
      <c r="E84" s="2"/>
      <c r="F84" s="2"/>
      <c r="G84" s="2"/>
      <c r="H84" s="3">
        <f>SUM(H85:H86)</f>
        <v>2888838.17</v>
      </c>
      <c r="I84" s="3">
        <f>SUM(I85:I86)</f>
        <v>2784338.17</v>
      </c>
      <c r="J84" s="3">
        <f>SUM(J85:J86)</f>
        <v>2758057.54</v>
      </c>
      <c r="K84" s="62">
        <f t="shared" si="2"/>
        <v>99.056126504920911</v>
      </c>
    </row>
    <row r="85" spans="1:12" ht="94.5" x14ac:dyDescent="0.25">
      <c r="A85" s="5" t="s">
        <v>16</v>
      </c>
      <c r="B85" s="20" t="s">
        <v>18</v>
      </c>
      <c r="C85" s="10" t="s">
        <v>14</v>
      </c>
      <c r="D85" s="23" t="s">
        <v>19</v>
      </c>
      <c r="E85" s="7">
        <v>150</v>
      </c>
      <c r="F85" s="7">
        <v>150</v>
      </c>
      <c r="G85" s="7">
        <v>150</v>
      </c>
      <c r="H85" s="21">
        <v>2457490.39</v>
      </c>
      <c r="I85" s="21">
        <v>2382990.39</v>
      </c>
      <c r="J85" s="21">
        <v>2371609.14</v>
      </c>
      <c r="K85" s="11">
        <f t="shared" si="2"/>
        <v>99.522396311468128</v>
      </c>
    </row>
    <row r="86" spans="1:12" ht="63" x14ac:dyDescent="0.25">
      <c r="A86" s="5" t="s">
        <v>16</v>
      </c>
      <c r="B86" s="20" t="s">
        <v>20</v>
      </c>
      <c r="C86" s="10" t="s">
        <v>21</v>
      </c>
      <c r="D86" s="23" t="s">
        <v>19</v>
      </c>
      <c r="E86" s="7">
        <v>150</v>
      </c>
      <c r="F86" s="7">
        <v>150</v>
      </c>
      <c r="G86" s="7">
        <v>150</v>
      </c>
      <c r="H86" s="21">
        <v>431347.78</v>
      </c>
      <c r="I86" s="21">
        <v>401347.78</v>
      </c>
      <c r="J86" s="21">
        <v>386448.4</v>
      </c>
      <c r="K86" s="11">
        <f t="shared" si="2"/>
        <v>96.287663532111722</v>
      </c>
    </row>
    <row r="87" spans="1:12" ht="173.25" x14ac:dyDescent="0.25">
      <c r="A87" s="1" t="s">
        <v>52</v>
      </c>
      <c r="B87" s="2" t="s">
        <v>53</v>
      </c>
      <c r="C87" s="2"/>
      <c r="D87" s="2"/>
      <c r="E87" s="2"/>
      <c r="F87" s="2"/>
      <c r="G87" s="2"/>
      <c r="H87" s="3">
        <f>SUM(H88:H92)</f>
        <v>231206539.08999997</v>
      </c>
      <c r="I87" s="3">
        <f t="shared" ref="I87:J87" si="4">SUM(I88:I92)</f>
        <v>249841943.09999999</v>
      </c>
      <c r="J87" s="3">
        <f t="shared" si="4"/>
        <v>249841943.09999999</v>
      </c>
      <c r="K87" s="62">
        <f t="shared" si="2"/>
        <v>100</v>
      </c>
      <c r="L87" s="17" t="s">
        <v>74</v>
      </c>
    </row>
    <row r="88" spans="1:12" ht="47.25" x14ac:dyDescent="0.25">
      <c r="A88" s="5" t="s">
        <v>52</v>
      </c>
      <c r="B88" s="20" t="s">
        <v>54</v>
      </c>
      <c r="C88" s="10" t="s">
        <v>55</v>
      </c>
      <c r="D88" s="25" t="s">
        <v>13</v>
      </c>
      <c r="E88" s="5" t="s">
        <v>56</v>
      </c>
      <c r="F88" s="5" t="s">
        <v>57</v>
      </c>
      <c r="G88" s="5" t="s">
        <v>58</v>
      </c>
      <c r="H88" s="26">
        <v>115744231.20999999</v>
      </c>
      <c r="I88" s="26">
        <v>144481334.22999999</v>
      </c>
      <c r="J88" s="26">
        <v>144481334.22999999</v>
      </c>
      <c r="K88" s="11">
        <f t="shared" si="2"/>
        <v>100</v>
      </c>
    </row>
    <row r="89" spans="1:12" ht="47.25" x14ac:dyDescent="0.25">
      <c r="A89" s="5" t="s">
        <v>52</v>
      </c>
      <c r="B89" s="20" t="s">
        <v>59</v>
      </c>
      <c r="C89" s="10" t="s">
        <v>55</v>
      </c>
      <c r="D89" s="25" t="s">
        <v>13</v>
      </c>
      <c r="E89" s="5" t="s">
        <v>60</v>
      </c>
      <c r="F89" s="5" t="s">
        <v>61</v>
      </c>
      <c r="G89" s="5" t="s">
        <v>62</v>
      </c>
      <c r="H89" s="26">
        <v>73147819.370000005</v>
      </c>
      <c r="I89" s="26">
        <v>77698584.810000002</v>
      </c>
      <c r="J89" s="26">
        <v>77698584.810000002</v>
      </c>
      <c r="K89" s="11">
        <f t="shared" si="2"/>
        <v>100</v>
      </c>
    </row>
    <row r="90" spans="1:12" ht="47.25" x14ac:dyDescent="0.25">
      <c r="A90" s="5" t="s">
        <v>52</v>
      </c>
      <c r="B90" s="20" t="s">
        <v>63</v>
      </c>
      <c r="C90" s="10" t="s">
        <v>55</v>
      </c>
      <c r="D90" s="25" t="s">
        <v>13</v>
      </c>
      <c r="E90" s="5" t="s">
        <v>64</v>
      </c>
      <c r="F90" s="5" t="s">
        <v>64</v>
      </c>
      <c r="G90" s="5" t="s">
        <v>64</v>
      </c>
      <c r="H90" s="26">
        <v>1979365.64</v>
      </c>
      <c r="I90" s="26">
        <v>1903630.48</v>
      </c>
      <c r="J90" s="26">
        <v>1903630.48</v>
      </c>
      <c r="K90" s="11">
        <f t="shared" si="2"/>
        <v>100</v>
      </c>
    </row>
    <row r="91" spans="1:12" x14ac:dyDescent="0.25">
      <c r="A91" s="5" t="s">
        <v>52</v>
      </c>
      <c r="B91" s="20" t="s">
        <v>65</v>
      </c>
      <c r="C91" s="10" t="s">
        <v>66</v>
      </c>
      <c r="D91" s="25" t="s">
        <v>67</v>
      </c>
      <c r="E91" s="5" t="s">
        <v>68</v>
      </c>
      <c r="F91" s="5" t="s">
        <v>68</v>
      </c>
      <c r="G91" s="5" t="s">
        <v>68</v>
      </c>
      <c r="H91" s="26">
        <v>39082551.57</v>
      </c>
      <c r="I91" s="26">
        <v>24447772.239999998</v>
      </c>
      <c r="J91" s="26">
        <v>24447772.239999998</v>
      </c>
      <c r="K91" s="11">
        <f t="shared" si="2"/>
        <v>100</v>
      </c>
    </row>
    <row r="92" spans="1:12" ht="31.5" x14ac:dyDescent="0.25">
      <c r="A92" s="5" t="s">
        <v>52</v>
      </c>
      <c r="B92" s="20" t="s">
        <v>69</v>
      </c>
      <c r="C92" s="10" t="s">
        <v>40</v>
      </c>
      <c r="D92" s="10" t="s">
        <v>70</v>
      </c>
      <c r="E92" s="5" t="s">
        <v>71</v>
      </c>
      <c r="F92" s="5" t="s">
        <v>72</v>
      </c>
      <c r="G92" s="5" t="s">
        <v>73</v>
      </c>
      <c r="H92" s="26">
        <v>1252571.3</v>
      </c>
      <c r="I92" s="26">
        <v>1310621.3400000001</v>
      </c>
      <c r="J92" s="26">
        <v>1310621.3400000001</v>
      </c>
      <c r="K92" s="11">
        <f t="shared" si="2"/>
        <v>100</v>
      </c>
    </row>
    <row r="93" spans="1:12" ht="30.75" customHeight="1" x14ac:dyDescent="0.25">
      <c r="A93" s="37"/>
      <c r="B93" s="38" t="s">
        <v>168</v>
      </c>
      <c r="C93" s="37"/>
      <c r="D93" s="37"/>
      <c r="E93" s="37"/>
      <c r="F93" s="37"/>
      <c r="G93" s="37"/>
      <c r="H93" s="39">
        <f>H6+H12+H60+H72+H84+H87</f>
        <v>5511793475.4099998</v>
      </c>
      <c r="I93" s="39">
        <f t="shared" ref="I93:J93" si="5">I6+I12+I60+I72+I84+I87</f>
        <v>6370117367.1200008</v>
      </c>
      <c r="J93" s="39">
        <f t="shared" si="5"/>
        <v>6369191889.7799997</v>
      </c>
      <c r="K93" s="69">
        <f t="shared" si="2"/>
        <v>99.9854715810296</v>
      </c>
    </row>
  </sheetData>
  <mergeCells count="28">
    <mergeCell ref="K79:K81"/>
    <mergeCell ref="A79:A81"/>
    <mergeCell ref="B79:B81"/>
    <mergeCell ref="H79:H81"/>
    <mergeCell ref="I79:I81"/>
    <mergeCell ref="J79:J81"/>
    <mergeCell ref="A2:K2"/>
    <mergeCell ref="K4:K5"/>
    <mergeCell ref="H4:J4"/>
    <mergeCell ref="A4:A5"/>
    <mergeCell ref="B4:B5"/>
    <mergeCell ref="C4:C5"/>
    <mergeCell ref="D4:D5"/>
    <mergeCell ref="E4:E5"/>
    <mergeCell ref="F4:F5"/>
    <mergeCell ref="G4:G5"/>
    <mergeCell ref="K8:K10"/>
    <mergeCell ref="B73:B78"/>
    <mergeCell ref="A73:A78"/>
    <mergeCell ref="H73:H78"/>
    <mergeCell ref="A8:A10"/>
    <mergeCell ref="B8:B10"/>
    <mergeCell ref="H8:H10"/>
    <mergeCell ref="I8:I10"/>
    <mergeCell ref="J8:J10"/>
    <mergeCell ref="I73:I78"/>
    <mergeCell ref="J73:J78"/>
    <mergeCell ref="K73:K78"/>
  </mergeCells>
  <dataValidations disablePrompts="1" count="1">
    <dataValidation type="custom" allowBlank="1" showInputMessage="1" showErrorMessage="1" error="Только числовые значения." sqref="H90:J91">
      <formula1>ISNUMBER(H90)=TRUE</formula1>
    </dataValidation>
  </dataValidations>
  <pageMargins left="0.23" right="0.15748031496062992" top="0.4" bottom="0.51" header="0.17" footer="0.31496062992125984"/>
  <pageSetup paperSize="9" scale="5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Анна В. Цурган</cp:lastModifiedBy>
  <cp:lastPrinted>2021-05-20T13:11:01Z</cp:lastPrinted>
  <dcterms:created xsi:type="dcterms:W3CDTF">2021-05-20T06:20:03Z</dcterms:created>
  <dcterms:modified xsi:type="dcterms:W3CDTF">2022-04-25T06:50:42Z</dcterms:modified>
</cp:coreProperties>
</file>