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320" windowHeight="9408"/>
  </bookViews>
  <sheets>
    <sheet name="Лист1" sheetId="1" r:id="rId1"/>
  </sheets>
  <definedNames>
    <definedName name="_xlnm.Print_Titles" localSheetId="0">Лист1!$14:$14</definedName>
    <definedName name="_xlnm.Print_Area" localSheetId="0">Лист1!$A$1:$M$116</definedName>
  </definedNames>
  <calcPr calcId="145621"/>
</workbook>
</file>

<file path=xl/calcChain.xml><?xml version="1.0" encoding="utf-8"?>
<calcChain xmlns="http://schemas.openxmlformats.org/spreadsheetml/2006/main">
  <c r="J19" i="1" l="1"/>
  <c r="J26" i="1"/>
  <c r="L106" i="1" l="1"/>
  <c r="K106" i="1"/>
  <c r="L105" i="1"/>
  <c r="L104" i="1" s="1"/>
  <c r="K105" i="1"/>
  <c r="J104" i="1"/>
  <c r="K104" i="1" l="1"/>
  <c r="L103" i="1"/>
  <c r="L100" i="1" s="1"/>
  <c r="K103" i="1"/>
  <c r="K100" i="1" s="1"/>
  <c r="J100" i="1"/>
  <c r="L102" i="1"/>
  <c r="L99" i="1" s="1"/>
  <c r="K102" i="1"/>
  <c r="J101" i="1"/>
  <c r="J99" i="1"/>
  <c r="J72" i="1"/>
  <c r="J44" i="1"/>
  <c r="J45" i="1"/>
  <c r="L46" i="1"/>
  <c r="K46" i="1"/>
  <c r="J46" i="1"/>
  <c r="L49" i="1"/>
  <c r="K49" i="1"/>
  <c r="J49" i="1"/>
  <c r="K43" i="1"/>
  <c r="L43" i="1"/>
  <c r="K101" i="1" l="1"/>
  <c r="L98" i="1"/>
  <c r="J98" i="1"/>
  <c r="K99" i="1"/>
  <c r="K98" i="1" s="1"/>
  <c r="L101" i="1"/>
  <c r="J43" i="1"/>
  <c r="J58" i="1"/>
  <c r="J54" i="1" s="1"/>
  <c r="J57" i="1"/>
  <c r="L62" i="1" l="1"/>
  <c r="K62" i="1"/>
  <c r="J62" i="1"/>
  <c r="L59" i="1"/>
  <c r="K59" i="1"/>
  <c r="J59" i="1"/>
  <c r="K91" i="1" l="1"/>
  <c r="K80" i="1" s="1"/>
  <c r="L91" i="1"/>
  <c r="L80" i="1" s="1"/>
  <c r="K90" i="1"/>
  <c r="K78" i="1" s="1"/>
  <c r="L90" i="1"/>
  <c r="L78" i="1" s="1"/>
  <c r="J90" i="1"/>
  <c r="J78" i="1" s="1"/>
  <c r="J91" i="1"/>
  <c r="J80" i="1" s="1"/>
  <c r="K95" i="1"/>
  <c r="L95" i="1"/>
  <c r="J95" i="1"/>
  <c r="K92" i="1"/>
  <c r="L92" i="1"/>
  <c r="J92" i="1"/>
  <c r="K53" i="1"/>
  <c r="K20" i="1"/>
  <c r="K30" i="1"/>
  <c r="K24" i="1" s="1"/>
  <c r="K70" i="1"/>
  <c r="L20" i="1"/>
  <c r="L30" i="1"/>
  <c r="L24" i="1" s="1"/>
  <c r="L53" i="1"/>
  <c r="L70" i="1"/>
  <c r="J36" i="1"/>
  <c r="J25" i="1" s="1"/>
  <c r="J30" i="1"/>
  <c r="J35" i="1"/>
  <c r="J40" i="1"/>
  <c r="J37" i="1"/>
  <c r="L40" i="1"/>
  <c r="K40" i="1"/>
  <c r="L37" i="1"/>
  <c r="K37" i="1"/>
  <c r="J27" i="1"/>
  <c r="J53" i="1"/>
  <c r="K54" i="1"/>
  <c r="L54" i="1"/>
  <c r="K65" i="1"/>
  <c r="K27" i="1"/>
  <c r="K79" i="1"/>
  <c r="L79" i="1"/>
  <c r="L17" i="1" s="1"/>
  <c r="J79" i="1"/>
  <c r="J17" i="1" s="1"/>
  <c r="J70" i="1"/>
  <c r="J71" i="1"/>
  <c r="L71" i="1"/>
  <c r="K71" i="1"/>
  <c r="K55" i="1"/>
  <c r="K19" i="1" s="1"/>
  <c r="J55" i="1"/>
  <c r="J20" i="1"/>
  <c r="L55" i="1"/>
  <c r="L19" i="1" s="1"/>
  <c r="J73" i="1"/>
  <c r="K56" i="1"/>
  <c r="L56" i="1"/>
  <c r="K85" i="1"/>
  <c r="L85" i="1"/>
  <c r="J85" i="1"/>
  <c r="K81" i="1"/>
  <c r="L81" i="1"/>
  <c r="J81" i="1"/>
  <c r="K73" i="1"/>
  <c r="L73" i="1"/>
  <c r="L27" i="1"/>
  <c r="L65" i="1"/>
  <c r="J65" i="1"/>
  <c r="J56" i="1"/>
  <c r="K17" i="1"/>
  <c r="K69" i="1" l="1"/>
  <c r="L69" i="1"/>
  <c r="J24" i="1"/>
  <c r="J16" i="1" s="1"/>
  <c r="K16" i="1"/>
  <c r="J52" i="1"/>
  <c r="J18" i="1"/>
  <c r="L52" i="1"/>
  <c r="N53" i="1"/>
  <c r="J77" i="1"/>
  <c r="J69" i="1"/>
  <c r="J89" i="1"/>
  <c r="N52" i="1"/>
  <c r="L77" i="1"/>
  <c r="K18" i="1"/>
  <c r="L18" i="1"/>
  <c r="L89" i="1"/>
  <c r="K77" i="1"/>
  <c r="L16" i="1"/>
  <c r="L23" i="1"/>
  <c r="N26" i="1"/>
  <c r="K23" i="1"/>
  <c r="N25" i="1"/>
  <c r="N54" i="1"/>
  <c r="K52" i="1"/>
  <c r="K89" i="1"/>
  <c r="J34" i="1"/>
  <c r="J23" i="1" l="1"/>
  <c r="O18" i="1"/>
  <c r="N13" i="1"/>
  <c r="O16" i="1"/>
  <c r="K15" i="1"/>
  <c r="J15" i="1"/>
  <c r="N24" i="1"/>
  <c r="O17" i="1"/>
  <c r="N12" i="1"/>
  <c r="L15" i="1"/>
  <c r="O19" i="1"/>
  <c r="N14" i="1" l="1"/>
  <c r="N15" i="1"/>
  <c r="O15" i="1" s="1"/>
  <c r="N16" i="1"/>
  <c r="O13" i="1" s="1"/>
  <c r="N18" i="1"/>
</calcChain>
</file>

<file path=xl/sharedStrings.xml><?xml version="1.0" encoding="utf-8"?>
<sst xmlns="http://schemas.openxmlformats.org/spreadsheetml/2006/main" count="421" uniqueCount="127">
  <si>
    <t>Всего</t>
  </si>
  <si>
    <t>Средства бюджета города Брянска</t>
  </si>
  <si>
    <t>Поступления из федерального бюджета</t>
  </si>
  <si>
    <t>Поступления из областного бюджета</t>
  </si>
  <si>
    <t xml:space="preserve">Внебюджетные источники </t>
  </si>
  <si>
    <t>1.</t>
  </si>
  <si>
    <t xml:space="preserve">Основное мероприятие </t>
  </si>
  <si>
    <t>«Реализация единой государственной политики в сфере физической культуры и спорта на территории города Брянска»</t>
  </si>
  <si>
    <t>1.1.</t>
  </si>
  <si>
    <t>Руководство и управление в сфере установленных функций органов местного самоуправления</t>
  </si>
  <si>
    <t>Комитет по физической культуре и спорту Брянской городской администрации</t>
  </si>
  <si>
    <t>2.</t>
  </si>
  <si>
    <t>Наименование муниципальной программы, подпрограммы, мероприятий подпрограммы, основных мероприятий муниципальной программы, направление расходов</t>
  </si>
  <si>
    <t>Объем средств на реализацию программы, руб.</t>
  </si>
  <si>
    <t>Связь с ожидаемыми – конечными результатами (индикаторами) муниципальной программы (подпрограмм) (порядковый номер результатов)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</si>
  <si>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</si>
  <si>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</si>
  <si>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</si>
  <si>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</si>
  <si>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</si>
  <si>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ППМП</t>
  </si>
  <si>
    <t>ОМ</t>
  </si>
  <si>
    <t>НР</t>
  </si>
  <si>
    <t>2.1.</t>
  </si>
  <si>
    <t>Спортивно-оздоровительные комплексы и центры</t>
  </si>
  <si>
    <t>Всего: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</si>
  <si>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</si>
  <si>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</si>
  <si>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</si>
  <si>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</si>
  <si>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</si>
  <si>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</si>
  <si>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</si>
  <si>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</si>
  <si>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</si>
  <si>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</si>
  <si>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</si>
  <si>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</si>
  <si>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</si>
  <si>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 xml:space="preserve"> к муниципальной программе, утвержденной постановлением Брянской городской администрации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</si>
  <si>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</si>
  <si>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</si>
  <si>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</si>
  <si>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</si>
  <si>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</si>
  <si>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</si>
  <si>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«Развитие детско-юношеского спорта и системы подготовки высококвалифицированных спортсменов»</t>
  </si>
  <si>
    <t>«Организация спортивно-оздоровительного отдыха детей и подростков»</t>
  </si>
  <si>
    <t>4.1.</t>
  </si>
  <si>
    <t>2, 3</t>
  </si>
  <si>
    <t>003, 014</t>
  </si>
  <si>
    <t>2.4.</t>
  </si>
  <si>
    <t>Ответственный исполнитель, соисполнитель</t>
  </si>
  <si>
    <t>Р5</t>
  </si>
  <si>
    <t>5.</t>
  </si>
  <si>
    <t>5.1.</t>
  </si>
  <si>
    <t>5.2.</t>
  </si>
  <si>
    <t>3.3.</t>
  </si>
  <si>
    <t>Грантовая поддержка работников муниципальных учреждений</t>
  </si>
  <si>
    <t>2021 год</t>
  </si>
  <si>
    <t>2022 год</t>
  </si>
  <si>
    <t xml:space="preserve"> к постановлению Брянской городской администрации</t>
  </si>
  <si>
    <t xml:space="preserve"> от _________ № ______</t>
  </si>
  <si>
    <t>« Приложение № 2</t>
  </si>
  <si>
    <t xml:space="preserve"> от 29.12.2018 № 4192-п</t>
  </si>
  <si>
    <t>Комитет по физической культуре и спорту Брянской городской администрации, Брянская городская администрация</t>
  </si>
  <si>
    <t>Председатель комитета по физической культуре и спорту городской администрации</t>
  </si>
  <si>
    <t>А.Г. Погорелов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</si>
  <si>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</si>
  <si>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5, 6, 7</t>
  </si>
  <si>
    <t>5, 6</t>
  </si>
  <si>
    <t>2023 год</t>
  </si>
  <si>
    <t>»</t>
  </si>
  <si>
    <t>Заместитель Главы городской администрации</t>
  </si>
  <si>
    <t>А.А. Андреева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</si>
  <si>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</si>
  <si>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Софинансирование объектов капитальных вложений муниципальной собственности</t>
  </si>
  <si>
    <t>Управление по строительству и развитию территории города Брянска</t>
  </si>
  <si>
    <t>009</t>
  </si>
  <si>
    <t>S1270</t>
  </si>
  <si>
    <t>10, 11</t>
  </si>
  <si>
    <t xml:space="preserve">  </t>
  </si>
  <si>
    <t>Спортивно-оздоровительный комплекс в Бежицком районе г. Брянска</t>
  </si>
  <si>
    <t>Спортивно-оздоровительный комплекс в Фокинском районе г. Брянска</t>
  </si>
  <si>
    <t>2.2.</t>
  </si>
  <si>
    <t>2.2.1.</t>
  </si>
  <si>
    <t>2.2.2.</t>
  </si>
  <si>
    <t>2.4.1.</t>
  </si>
  <si>
    <t>2.4.2.</t>
  </si>
  <si>
    <t>Мероприятия по проведению оздоровительной компании детей</t>
  </si>
  <si>
    <t>«Развитие массового спорта, общественного, физкультурно-оздоровительного движения»</t>
  </si>
  <si>
    <t>003, 009, 014</t>
  </si>
  <si>
    <t>009, 014</t>
  </si>
  <si>
    <t>Комитет по физической культуре и спорту Брянской городской администрации, Брянская городская администрация, Управление по строительству и развитию территории города Брянска</t>
  </si>
  <si>
    <t>003, 009,  014</t>
  </si>
  <si>
    <t>5.3.</t>
  </si>
  <si>
    <t>5.3.1.</t>
  </si>
  <si>
    <t>5.3.2.</t>
  </si>
  <si>
    <t>Проведение ремонта спортивных сооружений</t>
  </si>
  <si>
    <t>Капитальный ремонт стадиона МАУ "Брянский спортивный комбинат "Десна" по ул. 50-й Армии</t>
  </si>
  <si>
    <t>2-13</t>
  </si>
  <si>
    <t>14-18</t>
  </si>
  <si>
    <t>24, 25</t>
  </si>
  <si>
    <t>3.1.1.</t>
  </si>
  <si>
    <t>3.1.2.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</si>
  <si>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</si>
  <si>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Брянская городская администрация</t>
  </si>
  <si>
    <t>Региональный проект "Спорт-норма жизни (Брянская область)"</t>
  </si>
  <si>
    <t>2.5.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</si>
  <si>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</si>
  <si>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</si>
  <si>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>2.5.1.</t>
  </si>
  <si>
    <t>2.5.2.</t>
  </si>
  <si>
    <t>6.</t>
  </si>
  <si>
    <t>«Обеспечение жильем тренеров, тренеров-преподавателей учреждений физической культуры и спорта Брянской области»</t>
  </si>
  <si>
    <t>06</t>
  </si>
  <si>
    <t>S7620</t>
  </si>
  <si>
    <t>6.1.</t>
  </si>
  <si>
    <t>Капитальный ремонт стадиона "Локомотив" МБУ СШ "Партизан" по                               ул. Никитина</t>
  </si>
  <si>
    <t>4, 12</t>
  </si>
  <si>
    <t>20-26</t>
  </si>
  <si>
    <t>1-27</t>
  </si>
  <si>
    <t>Субсидия на приобретение спортивной формы, спортивного оборудования и инвентаря для муниципальных учреждений, осуществляющих спортивную подготовку и муниципальных образовательных организаций в сфере физической культуры и спорта</t>
  </si>
  <si>
    <t>6.1.1.</t>
  </si>
  <si>
    <t>Приобретение квартиры для тренера МБУ СШ "Партизан"</t>
  </si>
  <si>
    <t xml:space="preserve">Приложение </t>
  </si>
  <si>
    <t>Жилые помещения (квартиры) для тренеров, тренеров-преподавателей учреждений физической культуры и спорта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</si>
</sst>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</font>
    <font>
      <sz val="11"/>
      <color indexed="60"/>
      <name val="Calibri"/>
      <family val="2"/>
    </font>
    <font>
      <i/>
      <sz val="11"/>
      <name val="Calibri"/>
      <family val="2"/>
    </font>
    <font>
      <b/>
      <i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name val="Calibri"/>
      <family val="2"/>
      <scheme val="minor"/>
    </font>
    <font>
      <i/>
      <sz val="10"/>
      <color rgb="FFC00000"/>
      <name val="Times New Roman"/>
      <family val="1"/>
      <charset val="204"/>
    </font>
    <font>
      <i/>
      <sz val="11"/>
      <color rgb="FFC00000"/>
      <name val="Calibri"/>
      <family val="2"/>
    </font>
    <font>
      <i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 vertical="center" wrapText="1"/>
    </xf>
    <xf numFmtId="49" fontId="0" fillId="0" borderId="0" xfId="0" applyNumberFormat="1"/>
    <xf numFmtId="0" fontId="6" fillId="0" borderId="0" xfId="0" applyFont="1"/>
    <xf numFmtId="0" fontId="3" fillId="0" borderId="1" xfId="0" applyFont="1" applyFill="1" applyBorder="1" applyAlignment="1">
      <alignment vertical="center" wrapText="1"/>
    </xf>
    <xf numFmtId="0" fontId="9" fillId="0" borderId="0" xfId="0" applyFont="1"/>
    <xf numFmtId="49" fontId="9" fillId="0" borderId="0" xfId="0" applyNumberFormat="1" applyFont="1"/>
    <xf numFmtId="49" fontId="3" fillId="0" borderId="0" xfId="0" applyNumberFormat="1" applyFont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Fill="1"/>
    <xf numFmtId="164" fontId="9" fillId="0" borderId="0" xfId="0" applyNumberFormat="1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3" fillId="0" borderId="0" xfId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64" fontId="5" fillId="0" borderId="1" xfId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164" fontId="9" fillId="0" borderId="0" xfId="0" applyNumberFormat="1" applyFont="1"/>
    <xf numFmtId="0" fontId="9" fillId="0" borderId="0" xfId="0" applyFont="1" applyFill="1" applyBorder="1" applyAlignment="1">
      <alignment horizontal="left" vertical="top" wrapText="1"/>
    </xf>
    <xf numFmtId="0" fontId="7" fillId="0" borderId="0" xfId="0" applyFont="1" applyFill="1"/>
    <xf numFmtId="0" fontId="0" fillId="0" borderId="0" xfId="0" applyFill="1"/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/>
    </xf>
    <xf numFmtId="49" fontId="9" fillId="0" borderId="0" xfId="0" applyNumberFormat="1" applyFont="1" applyFill="1"/>
    <xf numFmtId="164" fontId="16" fillId="0" borderId="0" xfId="0" applyNumberFormat="1" applyFont="1" applyFill="1"/>
    <xf numFmtId="0" fontId="8" fillId="0" borderId="0" xfId="0" applyFont="1" applyFill="1" applyAlignment="1">
      <alignment horizontal="justify" vertical="center"/>
    </xf>
    <xf numFmtId="0" fontId="12" fillId="0" borderId="0" xfId="0" applyFont="1" applyFill="1" applyBorder="1" applyAlignment="1">
      <alignment horizontal="right" vertical="center" wrapText="1"/>
    </xf>
    <xf numFmtId="0" fontId="17" fillId="0" borderId="0" xfId="0" applyFont="1" applyFill="1"/>
    <xf numFmtId="0" fontId="18" fillId="0" borderId="1" xfId="0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right" vertical="center" wrapText="1"/>
    </xf>
    <xf numFmtId="164" fontId="18" fillId="0" borderId="1" xfId="1" applyFont="1" applyFill="1" applyBorder="1" applyAlignment="1">
      <alignment horizontal="right" vertical="center" wrapText="1"/>
    </xf>
    <xf numFmtId="164" fontId="19" fillId="0" borderId="1" xfId="1" applyFont="1" applyFill="1" applyBorder="1" applyAlignment="1">
      <alignment horizontal="righ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164" fontId="20" fillId="0" borderId="1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7" fillId="0" borderId="0" xfId="0" applyFont="1" applyFill="1" applyBorder="1" applyAlignment="1">
      <alignment horizontal="left" vertical="top" wrapText="1"/>
    </xf>
    <xf numFmtId="0" fontId="21" fillId="0" borderId="0" xfId="0" applyFont="1"/>
    <xf numFmtId="49" fontId="21" fillId="0" borderId="0" xfId="0" applyNumberFormat="1" applyFont="1"/>
    <xf numFmtId="0" fontId="21" fillId="0" borderId="0" xfId="0" applyFont="1" applyFill="1"/>
    <xf numFmtId="164" fontId="22" fillId="0" borderId="1" xfId="1" applyFont="1" applyFill="1" applyBorder="1" applyAlignment="1">
      <alignment horizontal="right" vertical="center" wrapText="1"/>
    </xf>
    <xf numFmtId="0" fontId="23" fillId="0" borderId="0" xfId="0" applyFont="1" applyFill="1"/>
    <xf numFmtId="0" fontId="23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right" vertical="center" wrapText="1"/>
    </xf>
    <xf numFmtId="164" fontId="5" fillId="0" borderId="3" xfId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3" fillId="0" borderId="2" xfId="0" applyNumberFormat="1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tabSelected="1" view="pageBreakPreview" topLeftCell="A10" zoomScale="117" zoomScaleNormal="100" zoomScaleSheetLayoutView="117" workbookViewId="0">
      <selection activeCell="J67" sqref="J67"/>
    </sheetView>
  </sheetViews>
  <sheetFormatPr defaultRowHeight="14.4" x14ac:dyDescent="0.3"/>
  <cols>
    <col min="1" max="1" width="6.109375" style="5" customWidth="1"/>
    <col min="2" max="2" width="27.109375" customWidth="1"/>
    <col min="3" max="3" width="22.109375" customWidth="1"/>
    <col min="4" max="4" width="17.77734375" customWidth="1"/>
    <col min="5" max="5" width="8.109375" style="2" customWidth="1"/>
    <col min="6" max="6" width="4.88671875" customWidth="1"/>
    <col min="7" max="7" width="6.6640625" customWidth="1"/>
    <col min="8" max="8" width="5.33203125" style="2" customWidth="1"/>
    <col min="9" max="9" width="6.44140625" customWidth="1"/>
    <col min="10" max="10" width="15" customWidth="1"/>
    <col min="11" max="11" width="15.109375" customWidth="1"/>
    <col min="12" max="12" width="14.6640625" customWidth="1"/>
    <col min="13" max="13" width="22.6640625" style="40" customWidth="1"/>
    <col min="14" max="14" width="26.88671875" customWidth="1"/>
    <col min="15" max="15" width="19.33203125" customWidth="1"/>
  </cols>
  <sheetData>
    <row r="1" spans="1:15" ht="16.8" x14ac:dyDescent="0.3">
      <c r="A1"/>
      <c r="L1" s="128" t="s">
        <v>125</v>
      </c>
      <c r="M1" s="128"/>
    </row>
    <row r="2" spans="1:15" ht="31.2" customHeight="1" x14ac:dyDescent="0.3">
      <c r="A2"/>
      <c r="L2" s="128" t="s">
        <v>61</v>
      </c>
      <c r="M2" s="128"/>
    </row>
    <row r="3" spans="1:15" ht="17.399999999999999" x14ac:dyDescent="0.35">
      <c r="A3"/>
      <c r="L3" s="3" t="s">
        <v>62</v>
      </c>
      <c r="M3" s="39"/>
    </row>
    <row r="4" spans="1:15" x14ac:dyDescent="0.3">
      <c r="A4"/>
    </row>
    <row r="5" spans="1:15" ht="18" customHeight="1" x14ac:dyDescent="0.3">
      <c r="A5"/>
      <c r="L5" s="129" t="s">
        <v>63</v>
      </c>
      <c r="M5" s="129"/>
    </row>
    <row r="6" spans="1:15" s="5" customFormat="1" ht="52.2" customHeight="1" x14ac:dyDescent="0.3">
      <c r="E6" s="6"/>
      <c r="H6" s="6"/>
      <c r="J6" s="7"/>
      <c r="L6" s="128" t="s">
        <v>39</v>
      </c>
      <c r="M6" s="128"/>
    </row>
    <row r="7" spans="1:15" s="5" customFormat="1" ht="15" customHeight="1" x14ac:dyDescent="0.35">
      <c r="E7" s="6"/>
      <c r="H7" s="6"/>
      <c r="L7" s="3" t="s">
        <v>64</v>
      </c>
      <c r="M7" s="39"/>
    </row>
    <row r="8" spans="1:15" s="5" customFormat="1" ht="15.6" x14ac:dyDescent="0.3">
      <c r="A8" s="130" t="s">
        <v>15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</row>
    <row r="9" spans="1:15" s="5" customFormat="1" ht="7.95" customHeight="1" x14ac:dyDescent="0.3">
      <c r="E9" s="6"/>
      <c r="H9" s="6"/>
      <c r="M9" s="10"/>
    </row>
    <row r="10" spans="1:15" s="5" customFormat="1" ht="41.4" customHeight="1" x14ac:dyDescent="0.3">
      <c r="A10" s="131" t="s">
        <v>16</v>
      </c>
      <c r="B10" s="131" t="s">
        <v>12</v>
      </c>
      <c r="C10" s="131" t="s">
        <v>52</v>
      </c>
      <c r="D10" s="131"/>
      <c r="E10" s="132" t="s">
        <v>17</v>
      </c>
      <c r="F10" s="133"/>
      <c r="G10" s="133"/>
      <c r="H10" s="133"/>
      <c r="I10" s="134"/>
      <c r="J10" s="132" t="s">
        <v>13</v>
      </c>
      <c r="K10" s="133"/>
      <c r="L10" s="134"/>
      <c r="M10" s="139" t="s">
        <v>14</v>
      </c>
    </row>
    <row r="11" spans="1:15" s="5" customFormat="1" ht="8.4" customHeight="1" x14ac:dyDescent="0.3">
      <c r="A11" s="131"/>
      <c r="B11" s="131"/>
      <c r="C11" s="131"/>
      <c r="D11" s="131"/>
      <c r="E11" s="135"/>
      <c r="F11" s="136"/>
      <c r="G11" s="136"/>
      <c r="H11" s="136"/>
      <c r="I11" s="137"/>
      <c r="J11" s="135"/>
      <c r="K11" s="136"/>
      <c r="L11" s="137"/>
      <c r="M11" s="139"/>
    </row>
    <row r="12" spans="1:15" s="5" customFormat="1" x14ac:dyDescent="0.3">
      <c r="A12" s="131"/>
      <c r="B12" s="131"/>
      <c r="C12" s="131"/>
      <c r="D12" s="131"/>
      <c r="E12" s="138" t="s">
        <v>18</v>
      </c>
      <c r="F12" s="131" t="s">
        <v>19</v>
      </c>
      <c r="G12" s="131" t="s">
        <v>20</v>
      </c>
      <c r="H12" s="138" t="s">
        <v>21</v>
      </c>
      <c r="I12" s="131" t="s">
        <v>22</v>
      </c>
      <c r="J12" s="140" t="s">
        <v>59</v>
      </c>
      <c r="K12" s="140" t="s">
        <v>60</v>
      </c>
      <c r="L12" s="140" t="s">
        <v>71</v>
      </c>
      <c r="M12" s="139"/>
      <c r="N12" s="37">
        <f>L16+L17+L18-800000</f>
        <v>272247619</v>
      </c>
    </row>
    <row r="13" spans="1:15" s="5" customFormat="1" ht="30.6" customHeight="1" x14ac:dyDescent="0.3">
      <c r="A13" s="131"/>
      <c r="B13" s="131"/>
      <c r="C13" s="131"/>
      <c r="D13" s="131"/>
      <c r="E13" s="138"/>
      <c r="F13" s="131"/>
      <c r="G13" s="131"/>
      <c r="H13" s="138"/>
      <c r="I13" s="131"/>
      <c r="J13" s="141"/>
      <c r="K13" s="141"/>
      <c r="L13" s="141"/>
      <c r="M13" s="139"/>
      <c r="N13" s="37">
        <f>K16+K17+K18-800000</f>
        <v>317592543</v>
      </c>
      <c r="O13" s="37">
        <f>N16+232182497.93+261820904.56</f>
        <v>1334623952.22</v>
      </c>
    </row>
    <row r="14" spans="1:15" s="5" customFormat="1" x14ac:dyDescent="0.3">
      <c r="A14" s="72">
        <v>1</v>
      </c>
      <c r="B14" s="72">
        <v>2</v>
      </c>
      <c r="C14" s="72">
        <v>3</v>
      </c>
      <c r="D14" s="72">
        <v>4</v>
      </c>
      <c r="E14" s="8">
        <v>5</v>
      </c>
      <c r="F14" s="72">
        <v>6</v>
      </c>
      <c r="G14" s="9">
        <v>7</v>
      </c>
      <c r="H14" s="73">
        <v>8</v>
      </c>
      <c r="I14" s="9">
        <v>9</v>
      </c>
      <c r="J14" s="72">
        <v>10</v>
      </c>
      <c r="K14" s="9">
        <v>11</v>
      </c>
      <c r="L14" s="72">
        <v>12</v>
      </c>
      <c r="M14" s="41">
        <v>13</v>
      </c>
      <c r="N14" s="37">
        <f>J16+J17+J18-800000</f>
        <v>513597667.88</v>
      </c>
    </row>
    <row r="15" spans="1:15" s="10" customFormat="1" ht="24.6" customHeight="1" x14ac:dyDescent="0.3">
      <c r="A15" s="119"/>
      <c r="B15" s="90" t="s">
        <v>44</v>
      </c>
      <c r="C15" s="125" t="s">
        <v>93</v>
      </c>
      <c r="D15" s="71" t="s">
        <v>0</v>
      </c>
      <c r="E15" s="23"/>
      <c r="F15" s="24"/>
      <c r="G15" s="24"/>
      <c r="H15" s="23"/>
      <c r="I15" s="24"/>
      <c r="J15" s="55">
        <f>J16+J17+J18+J19</f>
        <v>530910590.19999999</v>
      </c>
      <c r="K15" s="25">
        <f>K16+K17+K18+K19</f>
        <v>336727224</v>
      </c>
      <c r="L15" s="25">
        <f>L16+L17+L18+L19</f>
        <v>291382300</v>
      </c>
      <c r="M15" s="99" t="s">
        <v>121</v>
      </c>
      <c r="N15" s="11">
        <f>J15+K15+L15</f>
        <v>1159020114.2</v>
      </c>
      <c r="O15" s="11">
        <f>N15+429933728.43+728567638.8</f>
        <v>2317521481.4300003</v>
      </c>
    </row>
    <row r="16" spans="1:15" s="10" customFormat="1" ht="25.2" customHeight="1" x14ac:dyDescent="0.3">
      <c r="A16" s="119"/>
      <c r="B16" s="90"/>
      <c r="C16" s="125"/>
      <c r="D16" s="71" t="s">
        <v>1</v>
      </c>
      <c r="E16" s="23" t="s">
        <v>91</v>
      </c>
      <c r="F16" s="24">
        <v>14</v>
      </c>
      <c r="G16" s="24">
        <v>0</v>
      </c>
      <c r="H16" s="23"/>
      <c r="I16" s="24"/>
      <c r="J16" s="55">
        <f>J20+J24+J53+J70+J78+J102</f>
        <v>310543609.73000002</v>
      </c>
      <c r="K16" s="25">
        <f>K20+K24+K53+K70+K78</f>
        <v>266293470</v>
      </c>
      <c r="L16" s="25">
        <f>L20+L24+L53+L70+L78</f>
        <v>263783470</v>
      </c>
      <c r="M16" s="100"/>
      <c r="N16" s="11">
        <f>J16+K16+L16</f>
        <v>840620549.73000002</v>
      </c>
      <c r="O16" s="11">
        <f>K16+K17+K18</f>
        <v>318392543</v>
      </c>
    </row>
    <row r="17" spans="1:15" s="10" customFormat="1" ht="38.4" customHeight="1" x14ac:dyDescent="0.3">
      <c r="A17" s="119"/>
      <c r="B17" s="90"/>
      <c r="C17" s="125"/>
      <c r="D17" s="71" t="s">
        <v>2</v>
      </c>
      <c r="E17" s="23" t="s">
        <v>36</v>
      </c>
      <c r="F17" s="24">
        <v>14</v>
      </c>
      <c r="G17" s="24">
        <v>0</v>
      </c>
      <c r="H17" s="26"/>
      <c r="I17" s="27"/>
      <c r="J17" s="25">
        <f>J79</f>
        <v>2000000</v>
      </c>
      <c r="K17" s="25">
        <f>K79</f>
        <v>8320700</v>
      </c>
      <c r="L17" s="25">
        <f>L79</f>
        <v>8740800</v>
      </c>
      <c r="M17" s="100"/>
      <c r="O17" s="11">
        <f>L16+L17+L18</f>
        <v>273047619</v>
      </c>
    </row>
    <row r="18" spans="1:15" s="10" customFormat="1" ht="39.6" x14ac:dyDescent="0.3">
      <c r="A18" s="119"/>
      <c r="B18" s="90"/>
      <c r="C18" s="125"/>
      <c r="D18" s="71" t="s">
        <v>3</v>
      </c>
      <c r="E18" s="23" t="s">
        <v>92</v>
      </c>
      <c r="F18" s="24">
        <v>14</v>
      </c>
      <c r="G18" s="24">
        <v>0</v>
      </c>
      <c r="H18" s="23"/>
      <c r="I18" s="24"/>
      <c r="J18" s="25">
        <f>J25+J54+J71+J80+J100</f>
        <v>201854058.15000001</v>
      </c>
      <c r="K18" s="25">
        <f>K25+K54+K71+K80</f>
        <v>43778373</v>
      </c>
      <c r="L18" s="25">
        <f>L25+L54+L71+L80</f>
        <v>523349</v>
      </c>
      <c r="M18" s="100"/>
      <c r="N18" s="45">
        <f>J16+J17+J18</f>
        <v>514397667.88</v>
      </c>
      <c r="O18" s="11">
        <f>K16+K17+K18</f>
        <v>318392543</v>
      </c>
    </row>
    <row r="19" spans="1:15" s="10" customFormat="1" ht="27" customHeight="1" x14ac:dyDescent="0.3">
      <c r="A19" s="119"/>
      <c r="B19" s="90"/>
      <c r="C19" s="125"/>
      <c r="D19" s="71" t="s">
        <v>4</v>
      </c>
      <c r="E19" s="23"/>
      <c r="F19" s="24"/>
      <c r="G19" s="24"/>
      <c r="H19" s="23"/>
      <c r="I19" s="24"/>
      <c r="J19" s="25">
        <f>J26+J55+J72</f>
        <v>16512922.32</v>
      </c>
      <c r="K19" s="25">
        <f>K26+K55+K72</f>
        <v>18334681</v>
      </c>
      <c r="L19" s="25">
        <f>L26+L55+L72</f>
        <v>18334681</v>
      </c>
      <c r="M19" s="101"/>
      <c r="O19" s="11">
        <f>L16+L18+L17</f>
        <v>273047619</v>
      </c>
    </row>
    <row r="20" spans="1:15" s="10" customFormat="1" ht="12.6" customHeight="1" x14ac:dyDescent="0.3">
      <c r="A20" s="96" t="s">
        <v>5</v>
      </c>
      <c r="B20" s="28" t="s">
        <v>6</v>
      </c>
      <c r="C20" s="85" t="s">
        <v>10</v>
      </c>
      <c r="D20" s="126" t="s">
        <v>1</v>
      </c>
      <c r="E20" s="123" t="s">
        <v>36</v>
      </c>
      <c r="F20" s="117">
        <v>14</v>
      </c>
      <c r="G20" s="117">
        <v>0</v>
      </c>
      <c r="H20" s="123" t="s">
        <v>35</v>
      </c>
      <c r="I20" s="117"/>
      <c r="J20" s="102">
        <f>J22</f>
        <v>7914511.5099999998</v>
      </c>
      <c r="K20" s="102">
        <f>K22</f>
        <v>7899111.5099999998</v>
      </c>
      <c r="L20" s="102">
        <f>L22</f>
        <v>7899111.5099999998</v>
      </c>
      <c r="M20" s="81">
        <v>1</v>
      </c>
    </row>
    <row r="21" spans="1:15" s="10" customFormat="1" ht="63.6" customHeight="1" x14ac:dyDescent="0.3">
      <c r="A21" s="98"/>
      <c r="B21" s="70" t="s">
        <v>7</v>
      </c>
      <c r="C21" s="87"/>
      <c r="D21" s="127"/>
      <c r="E21" s="124"/>
      <c r="F21" s="118"/>
      <c r="G21" s="118"/>
      <c r="H21" s="124"/>
      <c r="I21" s="118"/>
      <c r="J21" s="103"/>
      <c r="K21" s="103"/>
      <c r="L21" s="103"/>
      <c r="M21" s="81"/>
    </row>
    <row r="22" spans="1:15" s="10" customFormat="1" ht="44.4" customHeight="1" x14ac:dyDescent="0.3">
      <c r="A22" s="69" t="s">
        <v>8</v>
      </c>
      <c r="B22" s="29" t="s">
        <v>9</v>
      </c>
      <c r="C22" s="67" t="s">
        <v>10</v>
      </c>
      <c r="D22" s="4" t="s">
        <v>1</v>
      </c>
      <c r="E22" s="26" t="s">
        <v>36</v>
      </c>
      <c r="F22" s="27">
        <v>14</v>
      </c>
      <c r="G22" s="27">
        <v>0</v>
      </c>
      <c r="H22" s="26" t="s">
        <v>35</v>
      </c>
      <c r="I22" s="27">
        <v>80040</v>
      </c>
      <c r="J22" s="30">
        <v>7914511.5099999998</v>
      </c>
      <c r="K22" s="30">
        <v>7899111.5099999998</v>
      </c>
      <c r="L22" s="30">
        <v>7899111.5099999998</v>
      </c>
      <c r="M22" s="66">
        <v>1</v>
      </c>
    </row>
    <row r="23" spans="1:15" s="10" customFormat="1" ht="22.2" customHeight="1" x14ac:dyDescent="0.3">
      <c r="A23" s="89" t="s">
        <v>11</v>
      </c>
      <c r="B23" s="31" t="s">
        <v>6</v>
      </c>
      <c r="C23" s="85" t="s">
        <v>93</v>
      </c>
      <c r="D23" s="71" t="s">
        <v>0</v>
      </c>
      <c r="E23" s="23"/>
      <c r="F23" s="24"/>
      <c r="G23" s="24"/>
      <c r="H23" s="23"/>
      <c r="I23" s="24"/>
      <c r="J23" s="54">
        <f>J24+J26+J25</f>
        <v>249290176.69</v>
      </c>
      <c r="K23" s="32">
        <f>K24+K26+K25</f>
        <v>84024547.489999995</v>
      </c>
      <c r="L23" s="32">
        <f>L24+L26+L25</f>
        <v>84455596.489999995</v>
      </c>
      <c r="M23" s="99" t="s">
        <v>100</v>
      </c>
    </row>
    <row r="24" spans="1:15" s="10" customFormat="1" ht="30" customHeight="1" x14ac:dyDescent="0.3">
      <c r="A24" s="89"/>
      <c r="B24" s="86" t="s">
        <v>90</v>
      </c>
      <c r="C24" s="86"/>
      <c r="D24" s="71" t="s">
        <v>1</v>
      </c>
      <c r="E24" s="23" t="s">
        <v>94</v>
      </c>
      <c r="F24" s="24">
        <v>14</v>
      </c>
      <c r="G24" s="24">
        <v>0</v>
      </c>
      <c r="H24" s="23" t="s">
        <v>37</v>
      </c>
      <c r="I24" s="24"/>
      <c r="J24" s="55">
        <f>J28+J30+J33+J35+J44</f>
        <v>93664478.570000008</v>
      </c>
      <c r="K24" s="25">
        <f>K28+K30+K33</f>
        <v>73089866.489999995</v>
      </c>
      <c r="L24" s="25">
        <f>L28+L30+L33</f>
        <v>73520915.489999995</v>
      </c>
      <c r="M24" s="100"/>
      <c r="N24" s="45">
        <f>J24+J25</f>
        <v>242851057.72000003</v>
      </c>
    </row>
    <row r="25" spans="1:15" s="10" customFormat="1" ht="40.200000000000003" customHeight="1" x14ac:dyDescent="0.3">
      <c r="A25" s="89"/>
      <c r="B25" s="86"/>
      <c r="C25" s="86"/>
      <c r="D25" s="71" t="s">
        <v>3</v>
      </c>
      <c r="E25" s="23" t="s">
        <v>92</v>
      </c>
      <c r="F25" s="24">
        <v>14</v>
      </c>
      <c r="G25" s="24">
        <v>0</v>
      </c>
      <c r="H25" s="23" t="s">
        <v>37</v>
      </c>
      <c r="I25" s="24"/>
      <c r="J25" s="25">
        <f>J36+J45</f>
        <v>149186579.15000001</v>
      </c>
      <c r="K25" s="25">
        <v>0</v>
      </c>
      <c r="L25" s="25">
        <v>0</v>
      </c>
      <c r="M25" s="100"/>
      <c r="N25" s="11">
        <f>K24+K25</f>
        <v>73089866.489999995</v>
      </c>
      <c r="O25" s="11"/>
    </row>
    <row r="26" spans="1:15" s="10" customFormat="1" ht="31.8" customHeight="1" x14ac:dyDescent="0.3">
      <c r="A26" s="89"/>
      <c r="B26" s="87"/>
      <c r="C26" s="87"/>
      <c r="D26" s="71" t="s">
        <v>4</v>
      </c>
      <c r="E26" s="23"/>
      <c r="F26" s="24"/>
      <c r="G26" s="24"/>
      <c r="H26" s="23"/>
      <c r="I26" s="24"/>
      <c r="J26" s="25">
        <f>J29</f>
        <v>6439118.9699999997</v>
      </c>
      <c r="K26" s="25">
        <v>10934681</v>
      </c>
      <c r="L26" s="25">
        <v>10934681</v>
      </c>
      <c r="M26" s="101"/>
      <c r="N26" s="11">
        <f>L24+L25</f>
        <v>73520915.489999995</v>
      </c>
    </row>
    <row r="27" spans="1:15" s="10" customFormat="1" ht="19.95" customHeight="1" x14ac:dyDescent="0.3">
      <c r="A27" s="84" t="s">
        <v>23</v>
      </c>
      <c r="B27" s="80" t="s">
        <v>24</v>
      </c>
      <c r="C27" s="80" t="s">
        <v>10</v>
      </c>
      <c r="D27" s="71" t="s">
        <v>25</v>
      </c>
      <c r="E27" s="23"/>
      <c r="F27" s="24"/>
      <c r="G27" s="24"/>
      <c r="H27" s="23"/>
      <c r="I27" s="24"/>
      <c r="J27" s="54">
        <f>J28+J29</f>
        <v>88437147.060000002</v>
      </c>
      <c r="K27" s="32">
        <f>K28+K29</f>
        <v>80328176.189999998</v>
      </c>
      <c r="L27" s="32">
        <f>L28+L29</f>
        <v>80759225.189999998</v>
      </c>
      <c r="M27" s="76" t="s">
        <v>49</v>
      </c>
    </row>
    <row r="28" spans="1:15" s="10" customFormat="1" ht="27.6" customHeight="1" x14ac:dyDescent="0.3">
      <c r="A28" s="84"/>
      <c r="B28" s="80"/>
      <c r="C28" s="80"/>
      <c r="D28" s="4" t="s">
        <v>1</v>
      </c>
      <c r="E28" s="26" t="s">
        <v>36</v>
      </c>
      <c r="F28" s="27">
        <v>14</v>
      </c>
      <c r="G28" s="27">
        <v>0</v>
      </c>
      <c r="H28" s="26" t="s">
        <v>37</v>
      </c>
      <c r="I28" s="27">
        <v>80600</v>
      </c>
      <c r="J28" s="53">
        <v>81998028.090000004</v>
      </c>
      <c r="K28" s="30">
        <v>69393495.189999998</v>
      </c>
      <c r="L28" s="30">
        <v>69824544.189999998</v>
      </c>
      <c r="M28" s="76"/>
    </row>
    <row r="29" spans="1:15" s="10" customFormat="1" ht="26.4" customHeight="1" x14ac:dyDescent="0.3">
      <c r="A29" s="84"/>
      <c r="B29" s="80"/>
      <c r="C29" s="80"/>
      <c r="D29" s="4" t="s">
        <v>4</v>
      </c>
      <c r="E29" s="26"/>
      <c r="F29" s="27"/>
      <c r="G29" s="27"/>
      <c r="H29" s="26"/>
      <c r="I29" s="27"/>
      <c r="J29" s="30">
        <v>6439118.9699999997</v>
      </c>
      <c r="K29" s="30">
        <v>10934681</v>
      </c>
      <c r="L29" s="30">
        <v>10934681</v>
      </c>
      <c r="M29" s="76"/>
    </row>
    <row r="30" spans="1:15" s="10" customFormat="1" ht="64.2" customHeight="1" x14ac:dyDescent="0.3">
      <c r="A30" s="69" t="s">
        <v>84</v>
      </c>
      <c r="B30" s="67" t="s">
        <v>27</v>
      </c>
      <c r="C30" s="67" t="s">
        <v>65</v>
      </c>
      <c r="D30" s="4" t="s">
        <v>1</v>
      </c>
      <c r="E30" s="26" t="s">
        <v>50</v>
      </c>
      <c r="F30" s="27">
        <v>14</v>
      </c>
      <c r="G30" s="27">
        <v>0</v>
      </c>
      <c r="H30" s="26" t="s">
        <v>37</v>
      </c>
      <c r="I30" s="27">
        <v>82300</v>
      </c>
      <c r="J30" s="53">
        <f>J31+J32</f>
        <v>2439252.5300000003</v>
      </c>
      <c r="K30" s="30">
        <f>K31+K32</f>
        <v>2443800</v>
      </c>
      <c r="L30" s="30">
        <f>L31+L32</f>
        <v>2443800</v>
      </c>
      <c r="M30" s="4" t="s">
        <v>69</v>
      </c>
    </row>
    <row r="31" spans="1:15" s="10" customFormat="1" ht="27" customHeight="1" x14ac:dyDescent="0.3">
      <c r="A31" s="65" t="s">
        <v>85</v>
      </c>
      <c r="B31" s="33"/>
      <c r="C31" s="33" t="s">
        <v>106</v>
      </c>
      <c r="D31" s="33" t="s">
        <v>1</v>
      </c>
      <c r="E31" s="34" t="s">
        <v>38</v>
      </c>
      <c r="F31" s="35">
        <v>14</v>
      </c>
      <c r="G31" s="35">
        <v>0</v>
      </c>
      <c r="H31" s="34" t="s">
        <v>37</v>
      </c>
      <c r="I31" s="35">
        <v>82300</v>
      </c>
      <c r="J31" s="61">
        <v>795452.53</v>
      </c>
      <c r="K31" s="36">
        <v>800000</v>
      </c>
      <c r="L31" s="36">
        <v>800000</v>
      </c>
      <c r="M31" s="64">
        <v>7</v>
      </c>
    </row>
    <row r="32" spans="1:15" s="10" customFormat="1" ht="52.8" customHeight="1" x14ac:dyDescent="0.3">
      <c r="A32" s="65" t="s">
        <v>86</v>
      </c>
      <c r="B32" s="33"/>
      <c r="C32" s="33" t="s">
        <v>10</v>
      </c>
      <c r="D32" s="33" t="s">
        <v>1</v>
      </c>
      <c r="E32" s="34" t="s">
        <v>36</v>
      </c>
      <c r="F32" s="35">
        <v>14</v>
      </c>
      <c r="G32" s="35">
        <v>0</v>
      </c>
      <c r="H32" s="34" t="s">
        <v>37</v>
      </c>
      <c r="I32" s="35">
        <v>82300</v>
      </c>
      <c r="J32" s="36">
        <v>1643800</v>
      </c>
      <c r="K32" s="36">
        <v>1643800</v>
      </c>
      <c r="L32" s="36">
        <v>1643800</v>
      </c>
      <c r="M32" s="64" t="s">
        <v>70</v>
      </c>
    </row>
    <row r="33" spans="1:13" s="10" customFormat="1" ht="63" customHeight="1" x14ac:dyDescent="0.3">
      <c r="A33" s="69" t="s">
        <v>28</v>
      </c>
      <c r="B33" s="67" t="s">
        <v>45</v>
      </c>
      <c r="C33" s="67" t="s">
        <v>10</v>
      </c>
      <c r="D33" s="4" t="s">
        <v>1</v>
      </c>
      <c r="E33" s="26" t="s">
        <v>36</v>
      </c>
      <c r="F33" s="27">
        <v>14</v>
      </c>
      <c r="G33" s="27">
        <v>0</v>
      </c>
      <c r="H33" s="26" t="s">
        <v>37</v>
      </c>
      <c r="I33" s="27">
        <v>82320</v>
      </c>
      <c r="J33" s="30">
        <v>1330929.3</v>
      </c>
      <c r="K33" s="30">
        <v>1252571.3</v>
      </c>
      <c r="L33" s="30">
        <v>1252571.3</v>
      </c>
      <c r="M33" s="66">
        <v>8</v>
      </c>
    </row>
    <row r="34" spans="1:13" s="10" customFormat="1" ht="19.2" customHeight="1" x14ac:dyDescent="0.3">
      <c r="A34" s="120" t="s">
        <v>51</v>
      </c>
      <c r="B34" s="110" t="s">
        <v>76</v>
      </c>
      <c r="C34" s="92" t="s">
        <v>77</v>
      </c>
      <c r="D34" s="71" t="s">
        <v>0</v>
      </c>
      <c r="E34" s="23" t="s">
        <v>78</v>
      </c>
      <c r="F34" s="24">
        <v>14</v>
      </c>
      <c r="G34" s="24">
        <v>0</v>
      </c>
      <c r="H34" s="23" t="s">
        <v>37</v>
      </c>
      <c r="I34" s="24" t="s">
        <v>79</v>
      </c>
      <c r="J34" s="25">
        <f>J35+J36</f>
        <v>156240323.34999999</v>
      </c>
      <c r="K34" s="25"/>
      <c r="L34" s="30"/>
      <c r="M34" s="77" t="s">
        <v>80</v>
      </c>
    </row>
    <row r="35" spans="1:13" s="10" customFormat="1" ht="27.6" customHeight="1" x14ac:dyDescent="0.3">
      <c r="A35" s="121"/>
      <c r="B35" s="111"/>
      <c r="C35" s="93"/>
      <c r="D35" s="4" t="s">
        <v>1</v>
      </c>
      <c r="E35" s="26" t="s">
        <v>78</v>
      </c>
      <c r="F35" s="27">
        <v>14</v>
      </c>
      <c r="G35" s="27">
        <v>0</v>
      </c>
      <c r="H35" s="26" t="s">
        <v>37</v>
      </c>
      <c r="I35" s="27" t="s">
        <v>79</v>
      </c>
      <c r="J35" s="30">
        <f>J38+J41</f>
        <v>7812016.2000000002</v>
      </c>
      <c r="K35" s="30"/>
      <c r="L35" s="30"/>
      <c r="M35" s="78"/>
    </row>
    <row r="36" spans="1:13" s="10" customFormat="1" ht="25.2" customHeight="1" x14ac:dyDescent="0.3">
      <c r="A36" s="122"/>
      <c r="B36" s="112"/>
      <c r="C36" s="94"/>
      <c r="D36" s="4" t="s">
        <v>3</v>
      </c>
      <c r="E36" s="26" t="s">
        <v>78</v>
      </c>
      <c r="F36" s="27">
        <v>14</v>
      </c>
      <c r="G36" s="27">
        <v>0</v>
      </c>
      <c r="H36" s="26" t="s">
        <v>37</v>
      </c>
      <c r="I36" s="27" t="s">
        <v>79</v>
      </c>
      <c r="J36" s="30">
        <f>J39+J42</f>
        <v>148428307.15000001</v>
      </c>
      <c r="K36" s="30"/>
      <c r="L36" s="30"/>
      <c r="M36" s="79"/>
    </row>
    <row r="37" spans="1:13" s="48" customFormat="1" ht="16.2" customHeight="1" x14ac:dyDescent="0.3">
      <c r="A37" s="104" t="s">
        <v>87</v>
      </c>
      <c r="B37" s="107" t="s">
        <v>82</v>
      </c>
      <c r="C37" s="114" t="s">
        <v>77</v>
      </c>
      <c r="D37" s="49" t="s">
        <v>0</v>
      </c>
      <c r="E37" s="50" t="s">
        <v>78</v>
      </c>
      <c r="F37" s="51">
        <v>14</v>
      </c>
      <c r="G37" s="51">
        <v>0</v>
      </c>
      <c r="H37" s="50" t="s">
        <v>37</v>
      </c>
      <c r="I37" s="51" t="s">
        <v>79</v>
      </c>
      <c r="J37" s="52">
        <f>J38+J39</f>
        <v>112321288.02</v>
      </c>
      <c r="K37" s="52">
        <f>K38+K39</f>
        <v>0</v>
      </c>
      <c r="L37" s="52">
        <f>L38+L39</f>
        <v>0</v>
      </c>
      <c r="M37" s="77" t="s">
        <v>80</v>
      </c>
    </row>
    <row r="38" spans="1:13" s="48" customFormat="1" ht="26.4" customHeight="1" x14ac:dyDescent="0.3">
      <c r="A38" s="105"/>
      <c r="B38" s="108"/>
      <c r="C38" s="115"/>
      <c r="D38" s="33" t="s">
        <v>1</v>
      </c>
      <c r="E38" s="34" t="s">
        <v>78</v>
      </c>
      <c r="F38" s="35">
        <v>14</v>
      </c>
      <c r="G38" s="35">
        <v>0</v>
      </c>
      <c r="H38" s="34" t="s">
        <v>37</v>
      </c>
      <c r="I38" s="35" t="s">
        <v>79</v>
      </c>
      <c r="J38" s="36">
        <v>5616064.4100000001</v>
      </c>
      <c r="K38" s="36">
        <v>0</v>
      </c>
      <c r="L38" s="36">
        <v>0</v>
      </c>
      <c r="M38" s="78"/>
    </row>
    <row r="39" spans="1:13" s="48" customFormat="1" ht="38.4" customHeight="1" x14ac:dyDescent="0.3">
      <c r="A39" s="106"/>
      <c r="B39" s="109"/>
      <c r="C39" s="116"/>
      <c r="D39" s="68" t="s">
        <v>3</v>
      </c>
      <c r="E39" s="34" t="s">
        <v>78</v>
      </c>
      <c r="F39" s="35">
        <v>14</v>
      </c>
      <c r="G39" s="35">
        <v>0</v>
      </c>
      <c r="H39" s="34" t="s">
        <v>37</v>
      </c>
      <c r="I39" s="35" t="s">
        <v>79</v>
      </c>
      <c r="J39" s="36">
        <v>106705223.61</v>
      </c>
      <c r="K39" s="36">
        <v>0</v>
      </c>
      <c r="L39" s="36">
        <v>0</v>
      </c>
      <c r="M39" s="79"/>
    </row>
    <row r="40" spans="1:13" s="48" customFormat="1" ht="18" customHeight="1" x14ac:dyDescent="0.3">
      <c r="A40" s="104" t="s">
        <v>88</v>
      </c>
      <c r="B40" s="107" t="s">
        <v>83</v>
      </c>
      <c r="C40" s="114" t="s">
        <v>77</v>
      </c>
      <c r="D40" s="49" t="s">
        <v>0</v>
      </c>
      <c r="E40" s="50" t="s">
        <v>78</v>
      </c>
      <c r="F40" s="51">
        <v>14</v>
      </c>
      <c r="G40" s="51">
        <v>0</v>
      </c>
      <c r="H40" s="50" t="s">
        <v>37</v>
      </c>
      <c r="I40" s="51" t="s">
        <v>79</v>
      </c>
      <c r="J40" s="52">
        <f>J41+J42</f>
        <v>43919035.329999998</v>
      </c>
      <c r="K40" s="52">
        <f>K41+K42</f>
        <v>0</v>
      </c>
      <c r="L40" s="52">
        <f>L41+L42</f>
        <v>0</v>
      </c>
      <c r="M40" s="113" t="s">
        <v>80</v>
      </c>
    </row>
    <row r="41" spans="1:13" s="48" customFormat="1" ht="30" customHeight="1" x14ac:dyDescent="0.3">
      <c r="A41" s="105"/>
      <c r="B41" s="108"/>
      <c r="C41" s="115"/>
      <c r="D41" s="33" t="s">
        <v>1</v>
      </c>
      <c r="E41" s="34" t="s">
        <v>78</v>
      </c>
      <c r="F41" s="35">
        <v>14</v>
      </c>
      <c r="G41" s="35">
        <v>0</v>
      </c>
      <c r="H41" s="34" t="s">
        <v>37</v>
      </c>
      <c r="I41" s="35" t="s">
        <v>79</v>
      </c>
      <c r="J41" s="36">
        <v>2195951.79</v>
      </c>
      <c r="K41" s="36">
        <v>0</v>
      </c>
      <c r="L41" s="36">
        <v>0</v>
      </c>
      <c r="M41" s="78"/>
    </row>
    <row r="42" spans="1:13" s="48" customFormat="1" ht="38.4" customHeight="1" x14ac:dyDescent="0.3">
      <c r="A42" s="106"/>
      <c r="B42" s="109"/>
      <c r="C42" s="116"/>
      <c r="D42" s="68" t="s">
        <v>3</v>
      </c>
      <c r="E42" s="34" t="s">
        <v>78</v>
      </c>
      <c r="F42" s="35">
        <v>14</v>
      </c>
      <c r="G42" s="35">
        <v>0</v>
      </c>
      <c r="H42" s="34" t="s">
        <v>37</v>
      </c>
      <c r="I42" s="35" t="s">
        <v>79</v>
      </c>
      <c r="J42" s="36">
        <v>41723083.539999999</v>
      </c>
      <c r="K42" s="36">
        <v>0</v>
      </c>
      <c r="L42" s="36">
        <v>0</v>
      </c>
      <c r="M42" s="79"/>
    </row>
    <row r="43" spans="1:13" s="10" customFormat="1" ht="31.8" customHeight="1" x14ac:dyDescent="0.3">
      <c r="A43" s="120" t="s">
        <v>108</v>
      </c>
      <c r="B43" s="110" t="s">
        <v>109</v>
      </c>
      <c r="C43" s="92" t="s">
        <v>10</v>
      </c>
      <c r="D43" s="71" t="s">
        <v>0</v>
      </c>
      <c r="E43" s="23" t="s">
        <v>36</v>
      </c>
      <c r="F43" s="24">
        <v>14</v>
      </c>
      <c r="G43" s="24">
        <v>0</v>
      </c>
      <c r="H43" s="23" t="s">
        <v>37</v>
      </c>
      <c r="I43" s="24" t="s">
        <v>110</v>
      </c>
      <c r="J43" s="25">
        <f>J44+J45</f>
        <v>842524.45</v>
      </c>
      <c r="K43" s="25">
        <f t="shared" ref="K43:L43" si="0">K44+K45</f>
        <v>0</v>
      </c>
      <c r="L43" s="25">
        <f t="shared" si="0"/>
        <v>0</v>
      </c>
      <c r="M43" s="77" t="s">
        <v>119</v>
      </c>
    </row>
    <row r="44" spans="1:13" s="10" customFormat="1" ht="38.4" customHeight="1" x14ac:dyDescent="0.3">
      <c r="A44" s="121"/>
      <c r="B44" s="111"/>
      <c r="C44" s="93"/>
      <c r="D44" s="4" t="s">
        <v>1</v>
      </c>
      <c r="E44" s="26" t="s">
        <v>36</v>
      </c>
      <c r="F44" s="27">
        <v>14</v>
      </c>
      <c r="G44" s="27">
        <v>0</v>
      </c>
      <c r="H44" s="26" t="s">
        <v>37</v>
      </c>
      <c r="I44" s="27" t="s">
        <v>110</v>
      </c>
      <c r="J44" s="30">
        <f>J47+J50</f>
        <v>84252.45</v>
      </c>
      <c r="K44" s="30">
        <v>0</v>
      </c>
      <c r="L44" s="30">
        <v>0</v>
      </c>
      <c r="M44" s="78"/>
    </row>
    <row r="45" spans="1:13" s="10" customFormat="1" ht="36" customHeight="1" x14ac:dyDescent="0.3">
      <c r="A45" s="122"/>
      <c r="B45" s="112"/>
      <c r="C45" s="94"/>
      <c r="D45" s="4" t="s">
        <v>3</v>
      </c>
      <c r="E45" s="26" t="s">
        <v>36</v>
      </c>
      <c r="F45" s="27">
        <v>14</v>
      </c>
      <c r="G45" s="27" t="s">
        <v>81</v>
      </c>
      <c r="H45" s="26" t="s">
        <v>37</v>
      </c>
      <c r="I45" s="27" t="s">
        <v>110</v>
      </c>
      <c r="J45" s="30">
        <f>J48+J51</f>
        <v>758272</v>
      </c>
      <c r="K45" s="30">
        <v>0</v>
      </c>
      <c r="L45" s="30">
        <v>0</v>
      </c>
      <c r="M45" s="79"/>
    </row>
    <row r="46" spans="1:13" s="48" customFormat="1" ht="31.8" customHeight="1" x14ac:dyDescent="0.3">
      <c r="A46" s="104" t="s">
        <v>111</v>
      </c>
      <c r="B46" s="107" t="s">
        <v>105</v>
      </c>
      <c r="C46" s="114" t="s">
        <v>10</v>
      </c>
      <c r="D46" s="49" t="s">
        <v>0</v>
      </c>
      <c r="E46" s="50" t="s">
        <v>36</v>
      </c>
      <c r="F46" s="51">
        <v>14</v>
      </c>
      <c r="G46" s="51">
        <v>0</v>
      </c>
      <c r="H46" s="50" t="s">
        <v>37</v>
      </c>
      <c r="I46" s="51" t="s">
        <v>110</v>
      </c>
      <c r="J46" s="52">
        <f>J47+J48</f>
        <v>84944.45</v>
      </c>
      <c r="K46" s="52">
        <f t="shared" ref="K46" si="1">K47+K48</f>
        <v>0</v>
      </c>
      <c r="L46" s="52">
        <f t="shared" ref="L46" si="2">L47+L48</f>
        <v>0</v>
      </c>
      <c r="M46" s="113">
        <v>12</v>
      </c>
    </row>
    <row r="47" spans="1:13" s="48" customFormat="1" ht="39" customHeight="1" x14ac:dyDescent="0.3">
      <c r="A47" s="105"/>
      <c r="B47" s="108"/>
      <c r="C47" s="115"/>
      <c r="D47" s="33" t="s">
        <v>1</v>
      </c>
      <c r="E47" s="34" t="s">
        <v>36</v>
      </c>
      <c r="F47" s="35">
        <v>14</v>
      </c>
      <c r="G47" s="35">
        <v>0</v>
      </c>
      <c r="H47" s="34" t="s">
        <v>37</v>
      </c>
      <c r="I47" s="35" t="s">
        <v>110</v>
      </c>
      <c r="J47" s="36">
        <v>8494.4500000000007</v>
      </c>
      <c r="K47" s="36">
        <v>0</v>
      </c>
      <c r="L47" s="36">
        <v>0</v>
      </c>
      <c r="M47" s="143"/>
    </row>
    <row r="48" spans="1:13" s="48" customFormat="1" ht="42" customHeight="1" x14ac:dyDescent="0.3">
      <c r="A48" s="106"/>
      <c r="B48" s="109"/>
      <c r="C48" s="116"/>
      <c r="D48" s="33" t="s">
        <v>3</v>
      </c>
      <c r="E48" s="34" t="s">
        <v>36</v>
      </c>
      <c r="F48" s="35">
        <v>14</v>
      </c>
      <c r="G48" s="35">
        <v>0</v>
      </c>
      <c r="H48" s="34" t="s">
        <v>37</v>
      </c>
      <c r="I48" s="35" t="s">
        <v>110</v>
      </c>
      <c r="J48" s="36">
        <v>76450</v>
      </c>
      <c r="K48" s="36">
        <v>0</v>
      </c>
      <c r="L48" s="36">
        <v>0</v>
      </c>
      <c r="M48" s="144"/>
    </row>
    <row r="49" spans="1:14" s="48" customFormat="1" ht="33.6" customHeight="1" x14ac:dyDescent="0.3">
      <c r="A49" s="104" t="s">
        <v>112</v>
      </c>
      <c r="B49" s="107" t="s">
        <v>122</v>
      </c>
      <c r="C49" s="114" t="s">
        <v>10</v>
      </c>
      <c r="D49" s="49" t="s">
        <v>0</v>
      </c>
      <c r="E49" s="50" t="s">
        <v>36</v>
      </c>
      <c r="F49" s="51">
        <v>14</v>
      </c>
      <c r="G49" s="51">
        <v>0</v>
      </c>
      <c r="H49" s="50" t="s">
        <v>37</v>
      </c>
      <c r="I49" s="51" t="s">
        <v>110</v>
      </c>
      <c r="J49" s="52">
        <f>J50+J51</f>
        <v>757580</v>
      </c>
      <c r="K49" s="52">
        <f t="shared" ref="K49" si="3">K50+K51</f>
        <v>0</v>
      </c>
      <c r="L49" s="52">
        <f t="shared" ref="L49" si="4">L50+L51</f>
        <v>0</v>
      </c>
      <c r="M49" s="113">
        <v>4</v>
      </c>
    </row>
    <row r="50" spans="1:14" s="48" customFormat="1" ht="43.8" customHeight="1" x14ac:dyDescent="0.3">
      <c r="A50" s="105"/>
      <c r="B50" s="108"/>
      <c r="C50" s="115"/>
      <c r="D50" s="33" t="s">
        <v>1</v>
      </c>
      <c r="E50" s="34" t="s">
        <v>36</v>
      </c>
      <c r="F50" s="35">
        <v>14</v>
      </c>
      <c r="G50" s="35">
        <v>0</v>
      </c>
      <c r="H50" s="34" t="s">
        <v>37</v>
      </c>
      <c r="I50" s="35" t="s">
        <v>110</v>
      </c>
      <c r="J50" s="36">
        <v>75758</v>
      </c>
      <c r="K50" s="36">
        <v>0</v>
      </c>
      <c r="L50" s="36">
        <v>0</v>
      </c>
      <c r="M50" s="143"/>
    </row>
    <row r="51" spans="1:14" s="48" customFormat="1" ht="47.4" customHeight="1" x14ac:dyDescent="0.3">
      <c r="A51" s="106"/>
      <c r="B51" s="109"/>
      <c r="C51" s="116"/>
      <c r="D51" s="33" t="s">
        <v>3</v>
      </c>
      <c r="E51" s="34" t="s">
        <v>36</v>
      </c>
      <c r="F51" s="35">
        <v>14</v>
      </c>
      <c r="G51" s="35">
        <v>0</v>
      </c>
      <c r="H51" s="34" t="s">
        <v>37</v>
      </c>
      <c r="I51" s="35" t="s">
        <v>110</v>
      </c>
      <c r="J51" s="36">
        <v>681822</v>
      </c>
      <c r="K51" s="36">
        <v>0</v>
      </c>
      <c r="L51" s="36">
        <v>0</v>
      </c>
      <c r="M51" s="144"/>
    </row>
    <row r="52" spans="1:14" s="10" customFormat="1" ht="24" customHeight="1" x14ac:dyDescent="0.3">
      <c r="A52" s="89" t="s">
        <v>29</v>
      </c>
      <c r="B52" s="28" t="s">
        <v>6</v>
      </c>
      <c r="C52" s="90" t="s">
        <v>10</v>
      </c>
      <c r="D52" s="71" t="s">
        <v>25</v>
      </c>
      <c r="E52" s="23"/>
      <c r="F52" s="24"/>
      <c r="G52" s="24"/>
      <c r="H52" s="23"/>
      <c r="I52" s="24"/>
      <c r="J52" s="55">
        <f>J53+J54+J55</f>
        <v>225449189.5</v>
      </c>
      <c r="K52" s="25">
        <f>K53+K54+K55</f>
        <v>191603109</v>
      </c>
      <c r="L52" s="25">
        <f>L53+L54+L55</f>
        <v>189525320</v>
      </c>
      <c r="M52" s="142" t="s">
        <v>101</v>
      </c>
      <c r="N52" s="11">
        <f>J53+J54</f>
        <v>215564386.15000001</v>
      </c>
    </row>
    <row r="53" spans="1:14" s="10" customFormat="1" ht="30.6" customHeight="1" x14ac:dyDescent="0.3">
      <c r="A53" s="89"/>
      <c r="B53" s="86" t="s">
        <v>46</v>
      </c>
      <c r="C53" s="90"/>
      <c r="D53" s="4" t="s">
        <v>1</v>
      </c>
      <c r="E53" s="26" t="s">
        <v>36</v>
      </c>
      <c r="F53" s="27">
        <v>14</v>
      </c>
      <c r="G53" s="27">
        <v>0</v>
      </c>
      <c r="H53" s="26" t="s">
        <v>40</v>
      </c>
      <c r="I53" s="27"/>
      <c r="J53" s="53">
        <f>J57+J66+J68</f>
        <v>207832213.15000001</v>
      </c>
      <c r="K53" s="30">
        <f>K57+K66+K68</f>
        <v>184203109</v>
      </c>
      <c r="L53" s="30">
        <f>L57+L66+L68</f>
        <v>182125320</v>
      </c>
      <c r="M53" s="142"/>
      <c r="N53" s="11">
        <f>K53+K54</f>
        <v>184203109</v>
      </c>
    </row>
    <row r="54" spans="1:14" s="10" customFormat="1" ht="28.8" customHeight="1" x14ac:dyDescent="0.3">
      <c r="A54" s="89"/>
      <c r="B54" s="86"/>
      <c r="C54" s="90"/>
      <c r="D54" s="4" t="s">
        <v>3</v>
      </c>
      <c r="E54" s="26" t="s">
        <v>36</v>
      </c>
      <c r="F54" s="27">
        <v>14</v>
      </c>
      <c r="G54" s="27">
        <v>0</v>
      </c>
      <c r="H54" s="26" t="s">
        <v>40</v>
      </c>
      <c r="I54" s="27"/>
      <c r="J54" s="30">
        <f>J58</f>
        <v>7732173</v>
      </c>
      <c r="K54" s="30">
        <f>L57</f>
        <v>0</v>
      </c>
      <c r="L54" s="30">
        <f>M57</f>
        <v>0</v>
      </c>
      <c r="M54" s="142"/>
      <c r="N54" s="11">
        <f>L53+L54</f>
        <v>182125320</v>
      </c>
    </row>
    <row r="55" spans="1:14" s="10" customFormat="1" ht="29.4" customHeight="1" x14ac:dyDescent="0.3">
      <c r="A55" s="89"/>
      <c r="B55" s="87"/>
      <c r="C55" s="90"/>
      <c r="D55" s="4" t="s">
        <v>4</v>
      </c>
      <c r="E55" s="26"/>
      <c r="F55" s="27"/>
      <c r="G55" s="27"/>
      <c r="H55" s="26"/>
      <c r="I55" s="27"/>
      <c r="J55" s="30">
        <f>J67</f>
        <v>9884803.3499999996</v>
      </c>
      <c r="K55" s="30">
        <f>K67</f>
        <v>7400000</v>
      </c>
      <c r="L55" s="30">
        <f>L67</f>
        <v>7400000</v>
      </c>
      <c r="M55" s="142"/>
    </row>
    <row r="56" spans="1:14" s="10" customFormat="1" ht="35.4" customHeight="1" x14ac:dyDescent="0.3">
      <c r="A56" s="84" t="s">
        <v>30</v>
      </c>
      <c r="B56" s="80" t="s">
        <v>109</v>
      </c>
      <c r="C56" s="80" t="s">
        <v>10</v>
      </c>
      <c r="D56" s="71" t="s">
        <v>25</v>
      </c>
      <c r="E56" s="23" t="s">
        <v>36</v>
      </c>
      <c r="F56" s="24">
        <v>14</v>
      </c>
      <c r="G56" s="24">
        <v>0</v>
      </c>
      <c r="H56" s="23" t="s">
        <v>40</v>
      </c>
      <c r="I56" s="24" t="s">
        <v>110</v>
      </c>
      <c r="J56" s="25">
        <f>J57+J58</f>
        <v>8591303.5500000007</v>
      </c>
      <c r="K56" s="25">
        <f>K57+K58</f>
        <v>0</v>
      </c>
      <c r="L56" s="25">
        <f>L57+L58</f>
        <v>0</v>
      </c>
      <c r="M56" s="76">
        <v>14.15</v>
      </c>
    </row>
    <row r="57" spans="1:14" s="10" customFormat="1" ht="38.4" customHeight="1" x14ac:dyDescent="0.3">
      <c r="A57" s="84"/>
      <c r="B57" s="80"/>
      <c r="C57" s="80"/>
      <c r="D57" s="4" t="s">
        <v>1</v>
      </c>
      <c r="E57" s="26" t="s">
        <v>36</v>
      </c>
      <c r="F57" s="27">
        <v>14</v>
      </c>
      <c r="G57" s="27">
        <v>0</v>
      </c>
      <c r="H57" s="26" t="s">
        <v>40</v>
      </c>
      <c r="I57" s="27" t="s">
        <v>110</v>
      </c>
      <c r="J57" s="30">
        <f>J60+J63</f>
        <v>859130.55</v>
      </c>
      <c r="K57" s="30">
        <v>0</v>
      </c>
      <c r="L57" s="30">
        <v>0</v>
      </c>
      <c r="M57" s="76"/>
    </row>
    <row r="58" spans="1:14" s="10" customFormat="1" ht="39.6" customHeight="1" x14ac:dyDescent="0.3">
      <c r="A58" s="84"/>
      <c r="B58" s="80"/>
      <c r="C58" s="80"/>
      <c r="D58" s="4" t="s">
        <v>3</v>
      </c>
      <c r="E58" s="26" t="s">
        <v>36</v>
      </c>
      <c r="F58" s="27">
        <v>14</v>
      </c>
      <c r="G58" s="27">
        <v>0</v>
      </c>
      <c r="H58" s="26" t="s">
        <v>40</v>
      </c>
      <c r="I58" s="27" t="s">
        <v>110</v>
      </c>
      <c r="J58" s="30">
        <f>J61+J64</f>
        <v>7732173</v>
      </c>
      <c r="K58" s="30">
        <v>0</v>
      </c>
      <c r="L58" s="30">
        <v>0</v>
      </c>
      <c r="M58" s="76"/>
    </row>
    <row r="59" spans="1:14" s="48" customFormat="1" ht="37.200000000000003" customHeight="1" x14ac:dyDescent="0.3">
      <c r="A59" s="75" t="s">
        <v>103</v>
      </c>
      <c r="B59" s="82" t="s">
        <v>105</v>
      </c>
      <c r="C59" s="82" t="s">
        <v>10</v>
      </c>
      <c r="D59" s="49" t="s">
        <v>25</v>
      </c>
      <c r="E59" s="50" t="s">
        <v>36</v>
      </c>
      <c r="F59" s="51">
        <v>14</v>
      </c>
      <c r="G59" s="51">
        <v>0</v>
      </c>
      <c r="H59" s="50" t="s">
        <v>40</v>
      </c>
      <c r="I59" s="51" t="s">
        <v>110</v>
      </c>
      <c r="J59" s="52">
        <f>J60+J61</f>
        <v>1312244.55</v>
      </c>
      <c r="K59" s="52">
        <f>K60+K61</f>
        <v>0</v>
      </c>
      <c r="L59" s="52">
        <f>L60+L61</f>
        <v>0</v>
      </c>
      <c r="M59" s="74">
        <v>15</v>
      </c>
    </row>
    <row r="60" spans="1:14" s="48" customFormat="1" ht="44.4" customHeight="1" x14ac:dyDescent="0.3">
      <c r="A60" s="75"/>
      <c r="B60" s="82"/>
      <c r="C60" s="82"/>
      <c r="D60" s="33" t="s">
        <v>1</v>
      </c>
      <c r="E60" s="34" t="s">
        <v>36</v>
      </c>
      <c r="F60" s="35">
        <v>14</v>
      </c>
      <c r="G60" s="35">
        <v>0</v>
      </c>
      <c r="H60" s="34" t="s">
        <v>40</v>
      </c>
      <c r="I60" s="35" t="s">
        <v>110</v>
      </c>
      <c r="J60" s="36">
        <v>131224.54999999999</v>
      </c>
      <c r="K60" s="36">
        <v>0</v>
      </c>
      <c r="L60" s="36">
        <v>0</v>
      </c>
      <c r="M60" s="74"/>
    </row>
    <row r="61" spans="1:14" s="48" customFormat="1" ht="46.8" customHeight="1" x14ac:dyDescent="0.3">
      <c r="A61" s="75"/>
      <c r="B61" s="82"/>
      <c r="C61" s="82"/>
      <c r="D61" s="33" t="s">
        <v>3</v>
      </c>
      <c r="E61" s="34" t="s">
        <v>36</v>
      </c>
      <c r="F61" s="35">
        <v>14</v>
      </c>
      <c r="G61" s="35">
        <v>0</v>
      </c>
      <c r="H61" s="34" t="s">
        <v>40</v>
      </c>
      <c r="I61" s="35" t="s">
        <v>110</v>
      </c>
      <c r="J61" s="36">
        <v>1181020</v>
      </c>
      <c r="K61" s="36">
        <v>0</v>
      </c>
      <c r="L61" s="36">
        <v>0</v>
      </c>
      <c r="M61" s="74"/>
    </row>
    <row r="62" spans="1:14" s="48" customFormat="1" ht="30" customHeight="1" x14ac:dyDescent="0.3">
      <c r="A62" s="75" t="s">
        <v>104</v>
      </c>
      <c r="B62" s="83" t="s">
        <v>122</v>
      </c>
      <c r="C62" s="82" t="s">
        <v>10</v>
      </c>
      <c r="D62" s="49" t="s">
        <v>25</v>
      </c>
      <c r="E62" s="50" t="s">
        <v>36</v>
      </c>
      <c r="F62" s="51">
        <v>14</v>
      </c>
      <c r="G62" s="51">
        <v>0</v>
      </c>
      <c r="H62" s="50" t="s">
        <v>40</v>
      </c>
      <c r="I62" s="51" t="s">
        <v>110</v>
      </c>
      <c r="J62" s="52">
        <f>J63+J64</f>
        <v>7279059</v>
      </c>
      <c r="K62" s="52">
        <f>K63+K64</f>
        <v>0</v>
      </c>
      <c r="L62" s="52">
        <f>L63+L64</f>
        <v>0</v>
      </c>
      <c r="M62" s="74">
        <v>14</v>
      </c>
    </row>
    <row r="63" spans="1:14" s="48" customFormat="1" ht="40.200000000000003" customHeight="1" x14ac:dyDescent="0.3">
      <c r="A63" s="75"/>
      <c r="B63" s="83"/>
      <c r="C63" s="82"/>
      <c r="D63" s="33" t="s">
        <v>1</v>
      </c>
      <c r="E63" s="34" t="s">
        <v>36</v>
      </c>
      <c r="F63" s="35">
        <v>14</v>
      </c>
      <c r="G63" s="35">
        <v>0</v>
      </c>
      <c r="H63" s="34" t="s">
        <v>40</v>
      </c>
      <c r="I63" s="35" t="s">
        <v>110</v>
      </c>
      <c r="J63" s="36">
        <v>727906</v>
      </c>
      <c r="K63" s="36">
        <v>0</v>
      </c>
      <c r="L63" s="36">
        <v>0</v>
      </c>
      <c r="M63" s="74"/>
    </row>
    <row r="64" spans="1:14" s="48" customFormat="1" ht="48" customHeight="1" x14ac:dyDescent="0.3">
      <c r="A64" s="75"/>
      <c r="B64" s="83"/>
      <c r="C64" s="82"/>
      <c r="D64" s="33" t="s">
        <v>3</v>
      </c>
      <c r="E64" s="34" t="s">
        <v>36</v>
      </c>
      <c r="F64" s="35">
        <v>14</v>
      </c>
      <c r="G64" s="35">
        <v>0</v>
      </c>
      <c r="H64" s="34" t="s">
        <v>40</v>
      </c>
      <c r="I64" s="35" t="s">
        <v>110</v>
      </c>
      <c r="J64" s="36">
        <v>6551153</v>
      </c>
      <c r="K64" s="36">
        <v>0</v>
      </c>
      <c r="L64" s="36">
        <v>0</v>
      </c>
      <c r="M64" s="74"/>
    </row>
    <row r="65" spans="1:13" s="10" customFormat="1" ht="28.8" customHeight="1" x14ac:dyDescent="0.3">
      <c r="A65" s="84" t="s">
        <v>31</v>
      </c>
      <c r="B65" s="80" t="s">
        <v>41</v>
      </c>
      <c r="C65" s="80" t="s">
        <v>10</v>
      </c>
      <c r="D65" s="71" t="s">
        <v>25</v>
      </c>
      <c r="E65" s="23"/>
      <c r="F65" s="24"/>
      <c r="G65" s="24"/>
      <c r="H65" s="23"/>
      <c r="I65" s="24"/>
      <c r="J65" s="55">
        <f>J66+J67</f>
        <v>216167885.94999999</v>
      </c>
      <c r="K65" s="25">
        <f>K66+K67</f>
        <v>190913109</v>
      </c>
      <c r="L65" s="25">
        <f>L66+L67</f>
        <v>188835320</v>
      </c>
      <c r="M65" s="76">
        <v>17</v>
      </c>
    </row>
    <row r="66" spans="1:13" s="10" customFormat="1" ht="32.4" customHeight="1" x14ac:dyDescent="0.3">
      <c r="A66" s="84"/>
      <c r="B66" s="80"/>
      <c r="C66" s="80"/>
      <c r="D66" s="4" t="s">
        <v>1</v>
      </c>
      <c r="E66" s="26" t="s">
        <v>36</v>
      </c>
      <c r="F66" s="27">
        <v>14</v>
      </c>
      <c r="G66" s="27">
        <v>0</v>
      </c>
      <c r="H66" s="26" t="s">
        <v>40</v>
      </c>
      <c r="I66" s="27">
        <v>80620</v>
      </c>
      <c r="J66" s="53">
        <v>206283082.59999999</v>
      </c>
      <c r="K66" s="30">
        <v>183513109</v>
      </c>
      <c r="L66" s="30">
        <v>181435320</v>
      </c>
      <c r="M66" s="76"/>
    </row>
    <row r="67" spans="1:13" s="10" customFormat="1" ht="31.2" customHeight="1" x14ac:dyDescent="0.3">
      <c r="A67" s="84"/>
      <c r="B67" s="80"/>
      <c r="C67" s="80"/>
      <c r="D67" s="4" t="s">
        <v>26</v>
      </c>
      <c r="E67" s="26"/>
      <c r="F67" s="27"/>
      <c r="G67" s="27"/>
      <c r="H67" s="26"/>
      <c r="I67" s="27"/>
      <c r="J67" s="30">
        <v>9884803.3499999996</v>
      </c>
      <c r="K67" s="30">
        <v>7400000</v>
      </c>
      <c r="L67" s="30">
        <v>7400000</v>
      </c>
      <c r="M67" s="76"/>
    </row>
    <row r="68" spans="1:13" s="10" customFormat="1" ht="60" customHeight="1" x14ac:dyDescent="0.3">
      <c r="A68" s="69" t="s">
        <v>57</v>
      </c>
      <c r="B68" s="67" t="s">
        <v>58</v>
      </c>
      <c r="C68" s="67" t="s">
        <v>10</v>
      </c>
      <c r="D68" s="4" t="s">
        <v>1</v>
      </c>
      <c r="E68" s="26" t="s">
        <v>36</v>
      </c>
      <c r="F68" s="27">
        <v>14</v>
      </c>
      <c r="G68" s="27">
        <v>0</v>
      </c>
      <c r="H68" s="26" t="s">
        <v>40</v>
      </c>
      <c r="I68" s="27">
        <v>82510</v>
      </c>
      <c r="J68" s="30">
        <v>690000</v>
      </c>
      <c r="K68" s="30">
        <v>690000</v>
      </c>
      <c r="L68" s="30">
        <v>690000</v>
      </c>
      <c r="M68" s="66">
        <v>17</v>
      </c>
    </row>
    <row r="69" spans="1:13" s="10" customFormat="1" ht="26.4" customHeight="1" x14ac:dyDescent="0.3">
      <c r="A69" s="89" t="s">
        <v>32</v>
      </c>
      <c r="B69" s="28" t="s">
        <v>6</v>
      </c>
      <c r="C69" s="90" t="s">
        <v>10</v>
      </c>
      <c r="D69" s="71" t="s">
        <v>25</v>
      </c>
      <c r="E69" s="23"/>
      <c r="F69" s="24"/>
      <c r="G69" s="24"/>
      <c r="H69" s="23"/>
      <c r="I69" s="24"/>
      <c r="J69" s="32">
        <f>J70+J71+J72</f>
        <v>657000</v>
      </c>
      <c r="K69" s="32">
        <f>K70+K71+K72</f>
        <v>468000</v>
      </c>
      <c r="L69" s="32">
        <f>L70+L71+L72</f>
        <v>468000</v>
      </c>
      <c r="M69" s="81">
        <v>19</v>
      </c>
    </row>
    <row r="70" spans="1:13" s="10" customFormat="1" ht="31.2" customHeight="1" x14ac:dyDescent="0.3">
      <c r="A70" s="89"/>
      <c r="B70" s="86" t="s">
        <v>47</v>
      </c>
      <c r="C70" s="90"/>
      <c r="D70" s="71" t="s">
        <v>1</v>
      </c>
      <c r="E70" s="23" t="s">
        <v>36</v>
      </c>
      <c r="F70" s="24">
        <v>14</v>
      </c>
      <c r="G70" s="24">
        <v>0</v>
      </c>
      <c r="H70" s="23" t="s">
        <v>42</v>
      </c>
      <c r="I70" s="24" t="s">
        <v>43</v>
      </c>
      <c r="J70" s="25">
        <f t="shared" ref="J70:L71" si="5">J74</f>
        <v>140400</v>
      </c>
      <c r="K70" s="25">
        <f t="shared" si="5"/>
        <v>140400</v>
      </c>
      <c r="L70" s="25">
        <f t="shared" si="5"/>
        <v>140400</v>
      </c>
      <c r="M70" s="81"/>
    </row>
    <row r="71" spans="1:13" s="10" customFormat="1" ht="39.6" customHeight="1" x14ac:dyDescent="0.3">
      <c r="A71" s="89"/>
      <c r="B71" s="86"/>
      <c r="C71" s="90"/>
      <c r="D71" s="71" t="s">
        <v>3</v>
      </c>
      <c r="E71" s="23" t="s">
        <v>36</v>
      </c>
      <c r="F71" s="24">
        <v>14</v>
      </c>
      <c r="G71" s="24">
        <v>0</v>
      </c>
      <c r="H71" s="23" t="s">
        <v>42</v>
      </c>
      <c r="I71" s="24" t="s">
        <v>43</v>
      </c>
      <c r="J71" s="25">
        <f t="shared" si="5"/>
        <v>327600</v>
      </c>
      <c r="K71" s="25">
        <f t="shared" si="5"/>
        <v>327600</v>
      </c>
      <c r="L71" s="25">
        <f t="shared" si="5"/>
        <v>327600</v>
      </c>
      <c r="M71" s="81"/>
    </row>
    <row r="72" spans="1:13" s="10" customFormat="1" ht="32.4" customHeight="1" x14ac:dyDescent="0.3">
      <c r="A72" s="89"/>
      <c r="B72" s="87"/>
      <c r="C72" s="90"/>
      <c r="D72" s="71" t="s">
        <v>4</v>
      </c>
      <c r="E72" s="23"/>
      <c r="F72" s="24"/>
      <c r="G72" s="24"/>
      <c r="H72" s="23"/>
      <c r="I72" s="24"/>
      <c r="J72" s="25">
        <f>J76</f>
        <v>189000</v>
      </c>
      <c r="K72" s="25">
        <v>0</v>
      </c>
      <c r="L72" s="25">
        <v>0</v>
      </c>
      <c r="M72" s="81"/>
    </row>
    <row r="73" spans="1:13" s="10" customFormat="1" ht="21" customHeight="1" x14ac:dyDescent="0.3">
      <c r="A73" s="84" t="s">
        <v>48</v>
      </c>
      <c r="B73" s="92" t="s">
        <v>89</v>
      </c>
      <c r="C73" s="80" t="s">
        <v>10</v>
      </c>
      <c r="D73" s="71" t="s">
        <v>25</v>
      </c>
      <c r="E73" s="23"/>
      <c r="F73" s="24"/>
      <c r="G73" s="24"/>
      <c r="H73" s="23"/>
      <c r="I73" s="24"/>
      <c r="J73" s="32">
        <f>J74+J75+J76</f>
        <v>657000</v>
      </c>
      <c r="K73" s="32">
        <f>K74+K75+K76</f>
        <v>468000</v>
      </c>
      <c r="L73" s="32">
        <f>L74+L75+L76</f>
        <v>468000</v>
      </c>
      <c r="M73" s="76">
        <v>19</v>
      </c>
    </row>
    <row r="74" spans="1:13" s="10" customFormat="1" ht="27.6" customHeight="1" x14ac:dyDescent="0.3">
      <c r="A74" s="84"/>
      <c r="B74" s="93"/>
      <c r="C74" s="80"/>
      <c r="D74" s="4" t="s">
        <v>1</v>
      </c>
      <c r="E74" s="26" t="s">
        <v>36</v>
      </c>
      <c r="F74" s="27">
        <v>14</v>
      </c>
      <c r="G74" s="27">
        <v>0</v>
      </c>
      <c r="H74" s="26" t="s">
        <v>42</v>
      </c>
      <c r="I74" s="27" t="s">
        <v>43</v>
      </c>
      <c r="J74" s="30">
        <v>140400</v>
      </c>
      <c r="K74" s="30">
        <v>140400</v>
      </c>
      <c r="L74" s="30">
        <v>140400</v>
      </c>
      <c r="M74" s="76"/>
    </row>
    <row r="75" spans="1:13" s="10" customFormat="1" ht="25.8" customHeight="1" x14ac:dyDescent="0.3">
      <c r="A75" s="84"/>
      <c r="B75" s="93"/>
      <c r="C75" s="80"/>
      <c r="D75" s="4" t="s">
        <v>3</v>
      </c>
      <c r="E75" s="26" t="s">
        <v>36</v>
      </c>
      <c r="F75" s="27">
        <v>14</v>
      </c>
      <c r="G75" s="27">
        <v>0</v>
      </c>
      <c r="H75" s="26" t="s">
        <v>42</v>
      </c>
      <c r="I75" s="27" t="s">
        <v>43</v>
      </c>
      <c r="J75" s="30">
        <v>327600</v>
      </c>
      <c r="K75" s="30">
        <v>327600</v>
      </c>
      <c r="L75" s="30">
        <v>327600</v>
      </c>
      <c r="M75" s="76"/>
    </row>
    <row r="76" spans="1:13" s="10" customFormat="1" ht="25.2" customHeight="1" x14ac:dyDescent="0.3">
      <c r="A76" s="84"/>
      <c r="B76" s="94"/>
      <c r="C76" s="80"/>
      <c r="D76" s="4" t="s">
        <v>4</v>
      </c>
      <c r="E76" s="26"/>
      <c r="F76" s="27"/>
      <c r="G76" s="27"/>
      <c r="H76" s="26"/>
      <c r="I76" s="27"/>
      <c r="J76" s="30">
        <v>189000</v>
      </c>
      <c r="K76" s="30">
        <v>0</v>
      </c>
      <c r="L76" s="30">
        <v>0</v>
      </c>
      <c r="M76" s="76"/>
    </row>
    <row r="77" spans="1:13" s="10" customFormat="1" ht="22.8" customHeight="1" x14ac:dyDescent="0.3">
      <c r="A77" s="96" t="s">
        <v>54</v>
      </c>
      <c r="B77" s="85" t="s">
        <v>107</v>
      </c>
      <c r="C77" s="85" t="s">
        <v>10</v>
      </c>
      <c r="D77" s="71" t="s">
        <v>25</v>
      </c>
      <c r="E77" s="23" t="s">
        <v>36</v>
      </c>
      <c r="F77" s="24">
        <v>14</v>
      </c>
      <c r="G77" s="24">
        <v>0</v>
      </c>
      <c r="H77" s="23" t="s">
        <v>53</v>
      </c>
      <c r="I77" s="24"/>
      <c r="J77" s="32">
        <f>J78+J79+J80</f>
        <v>45644132.5</v>
      </c>
      <c r="K77" s="32">
        <f>K78+K79+K80</f>
        <v>52732456</v>
      </c>
      <c r="L77" s="32">
        <f>L78+L79+L80</f>
        <v>9034272</v>
      </c>
      <c r="M77" s="77" t="s">
        <v>120</v>
      </c>
    </row>
    <row r="78" spans="1:13" s="10" customFormat="1" ht="27" customHeight="1" x14ac:dyDescent="0.3">
      <c r="A78" s="97"/>
      <c r="B78" s="86"/>
      <c r="C78" s="86"/>
      <c r="D78" s="71" t="s">
        <v>1</v>
      </c>
      <c r="E78" s="23" t="s">
        <v>36</v>
      </c>
      <c r="F78" s="24">
        <v>14</v>
      </c>
      <c r="G78" s="24">
        <v>0</v>
      </c>
      <c r="H78" s="23" t="s">
        <v>53</v>
      </c>
      <c r="I78" s="24"/>
      <c r="J78" s="25">
        <f>J82+J86+J90</f>
        <v>796448.5</v>
      </c>
      <c r="K78" s="25">
        <f>K82+K86+K90</f>
        <v>960983</v>
      </c>
      <c r="L78" s="25">
        <f>L82+L86+L90</f>
        <v>97723</v>
      </c>
      <c r="M78" s="78"/>
    </row>
    <row r="79" spans="1:13" s="10" customFormat="1" ht="39.6" x14ac:dyDescent="0.3">
      <c r="A79" s="97"/>
      <c r="B79" s="86"/>
      <c r="C79" s="86"/>
      <c r="D79" s="71" t="s">
        <v>2</v>
      </c>
      <c r="E79" s="23" t="s">
        <v>36</v>
      </c>
      <c r="F79" s="24">
        <v>14</v>
      </c>
      <c r="G79" s="24">
        <v>0</v>
      </c>
      <c r="H79" s="23" t="s">
        <v>53</v>
      </c>
      <c r="I79" s="24"/>
      <c r="J79" s="25">
        <f>J83+J87</f>
        <v>2000000</v>
      </c>
      <c r="K79" s="25">
        <f>K83+K87</f>
        <v>8320700</v>
      </c>
      <c r="L79" s="25">
        <f>L83+L87</f>
        <v>8740800</v>
      </c>
      <c r="M79" s="78"/>
    </row>
    <row r="80" spans="1:13" s="10" customFormat="1" ht="39" customHeight="1" x14ac:dyDescent="0.3">
      <c r="A80" s="98"/>
      <c r="B80" s="87"/>
      <c r="C80" s="87"/>
      <c r="D80" s="71" t="s">
        <v>3</v>
      </c>
      <c r="E80" s="23" t="s">
        <v>36</v>
      </c>
      <c r="F80" s="24">
        <v>14</v>
      </c>
      <c r="G80" s="24">
        <v>0</v>
      </c>
      <c r="H80" s="23" t="s">
        <v>53</v>
      </c>
      <c r="I80" s="24"/>
      <c r="J80" s="25">
        <f>J84+J88+J91</f>
        <v>42847684</v>
      </c>
      <c r="K80" s="25">
        <f>K84+K88+K91</f>
        <v>43450773</v>
      </c>
      <c r="L80" s="25">
        <f>L84+L88+L91</f>
        <v>195749</v>
      </c>
      <c r="M80" s="79"/>
    </row>
    <row r="81" spans="1:14" s="10" customFormat="1" ht="27.6" customHeight="1" x14ac:dyDescent="0.3">
      <c r="A81" s="84" t="s">
        <v>55</v>
      </c>
      <c r="B81" s="80" t="s">
        <v>75</v>
      </c>
      <c r="C81" s="80" t="s">
        <v>10</v>
      </c>
      <c r="D81" s="71" t="s">
        <v>25</v>
      </c>
      <c r="E81" s="23" t="s">
        <v>36</v>
      </c>
      <c r="F81" s="24">
        <v>14</v>
      </c>
      <c r="G81" s="24">
        <v>0</v>
      </c>
      <c r="H81" s="23" t="s">
        <v>53</v>
      </c>
      <c r="I81" s="24">
        <v>50810</v>
      </c>
      <c r="J81" s="25">
        <f>J82+J83+J84</f>
        <v>2539312.5</v>
      </c>
      <c r="K81" s="25">
        <f>K82+K83+K84</f>
        <v>2149152</v>
      </c>
      <c r="L81" s="25">
        <f>L82+L83+L84</f>
        <v>2149152</v>
      </c>
      <c r="M81" s="77">
        <v>26</v>
      </c>
    </row>
    <row r="82" spans="1:14" s="10" customFormat="1" ht="29.4" customHeight="1" x14ac:dyDescent="0.3">
      <c r="A82" s="84"/>
      <c r="B82" s="80"/>
      <c r="C82" s="80"/>
      <c r="D82" s="4" t="s">
        <v>1</v>
      </c>
      <c r="E82" s="26" t="s">
        <v>36</v>
      </c>
      <c r="F82" s="27">
        <v>14</v>
      </c>
      <c r="G82" s="27">
        <v>0</v>
      </c>
      <c r="H82" s="26" t="s">
        <v>53</v>
      </c>
      <c r="I82" s="27">
        <v>50810</v>
      </c>
      <c r="J82" s="30">
        <v>365399.5</v>
      </c>
      <c r="K82" s="30">
        <v>21492</v>
      </c>
      <c r="L82" s="30">
        <v>21492</v>
      </c>
      <c r="M82" s="78"/>
    </row>
    <row r="83" spans="1:14" s="10" customFormat="1" ht="39.6" x14ac:dyDescent="0.3">
      <c r="A83" s="84"/>
      <c r="B83" s="80"/>
      <c r="C83" s="80"/>
      <c r="D83" s="4" t="s">
        <v>2</v>
      </c>
      <c r="E83" s="26" t="s">
        <v>36</v>
      </c>
      <c r="F83" s="27">
        <v>14</v>
      </c>
      <c r="G83" s="27">
        <v>0</v>
      </c>
      <c r="H83" s="26" t="s">
        <v>53</v>
      </c>
      <c r="I83" s="27">
        <v>50810</v>
      </c>
      <c r="J83" s="30">
        <v>2000000</v>
      </c>
      <c r="K83" s="30">
        <v>2000000</v>
      </c>
      <c r="L83" s="30">
        <v>2000000</v>
      </c>
      <c r="M83" s="78"/>
    </row>
    <row r="84" spans="1:14" s="10" customFormat="1" ht="33" customHeight="1" x14ac:dyDescent="0.3">
      <c r="A84" s="84"/>
      <c r="B84" s="80"/>
      <c r="C84" s="80"/>
      <c r="D84" s="4" t="s">
        <v>3</v>
      </c>
      <c r="E84" s="26" t="s">
        <v>36</v>
      </c>
      <c r="F84" s="27">
        <v>14</v>
      </c>
      <c r="G84" s="27">
        <v>0</v>
      </c>
      <c r="H84" s="26" t="s">
        <v>53</v>
      </c>
      <c r="I84" s="27">
        <v>50810</v>
      </c>
      <c r="J84" s="30">
        <v>173913</v>
      </c>
      <c r="K84" s="30">
        <v>127660</v>
      </c>
      <c r="L84" s="30">
        <v>127660</v>
      </c>
      <c r="M84" s="79"/>
    </row>
    <row r="85" spans="1:14" s="10" customFormat="1" ht="19.8" customHeight="1" x14ac:dyDescent="0.3">
      <c r="A85" s="84" t="s">
        <v>56</v>
      </c>
      <c r="B85" s="80" t="s">
        <v>68</v>
      </c>
      <c r="C85" s="80" t="s">
        <v>10</v>
      </c>
      <c r="D85" s="4" t="s">
        <v>25</v>
      </c>
      <c r="E85" s="23" t="s">
        <v>36</v>
      </c>
      <c r="F85" s="24">
        <v>14</v>
      </c>
      <c r="G85" s="24">
        <v>0</v>
      </c>
      <c r="H85" s="23" t="s">
        <v>53</v>
      </c>
      <c r="I85" s="24">
        <v>52290</v>
      </c>
      <c r="J85" s="25">
        <f>J86+J87+J88</f>
        <v>0</v>
      </c>
      <c r="K85" s="25">
        <f>K86+K87+K88</f>
        <v>6456025</v>
      </c>
      <c r="L85" s="25">
        <f>L86+L87+L88</f>
        <v>6885120</v>
      </c>
      <c r="M85" s="76">
        <v>22</v>
      </c>
      <c r="N85" s="38"/>
    </row>
    <row r="86" spans="1:14" s="10" customFormat="1" ht="30" customHeight="1" x14ac:dyDescent="0.3">
      <c r="A86" s="84"/>
      <c r="B86" s="80"/>
      <c r="C86" s="80"/>
      <c r="D86" s="4" t="s">
        <v>1</v>
      </c>
      <c r="E86" s="26" t="s">
        <v>36</v>
      </c>
      <c r="F86" s="27">
        <v>14</v>
      </c>
      <c r="G86" s="27">
        <v>0</v>
      </c>
      <c r="H86" s="26" t="s">
        <v>53</v>
      </c>
      <c r="I86" s="27">
        <v>52290</v>
      </c>
      <c r="J86" s="30">
        <v>0</v>
      </c>
      <c r="K86" s="30">
        <v>71479</v>
      </c>
      <c r="L86" s="30">
        <v>76231</v>
      </c>
      <c r="M86" s="76"/>
      <c r="N86" s="38"/>
    </row>
    <row r="87" spans="1:14" s="10" customFormat="1" ht="40.799999999999997" customHeight="1" x14ac:dyDescent="0.3">
      <c r="A87" s="84"/>
      <c r="B87" s="80"/>
      <c r="C87" s="80"/>
      <c r="D87" s="4" t="s">
        <v>2</v>
      </c>
      <c r="E87" s="26" t="s">
        <v>36</v>
      </c>
      <c r="F87" s="27">
        <v>14</v>
      </c>
      <c r="G87" s="27">
        <v>0</v>
      </c>
      <c r="H87" s="26" t="s">
        <v>53</v>
      </c>
      <c r="I87" s="27">
        <v>52290</v>
      </c>
      <c r="J87" s="30">
        <v>0</v>
      </c>
      <c r="K87" s="30">
        <v>6320700</v>
      </c>
      <c r="L87" s="30">
        <v>6740800</v>
      </c>
      <c r="M87" s="76"/>
      <c r="N87" s="38"/>
    </row>
    <row r="88" spans="1:14" s="10" customFormat="1" ht="25.2" customHeight="1" x14ac:dyDescent="0.3">
      <c r="A88" s="84"/>
      <c r="B88" s="80"/>
      <c r="C88" s="80"/>
      <c r="D88" s="4" t="s">
        <v>3</v>
      </c>
      <c r="E88" s="26" t="s">
        <v>36</v>
      </c>
      <c r="F88" s="27">
        <v>14</v>
      </c>
      <c r="G88" s="27">
        <v>0</v>
      </c>
      <c r="H88" s="26" t="s">
        <v>53</v>
      </c>
      <c r="I88" s="27">
        <v>52290</v>
      </c>
      <c r="J88" s="30">
        <v>0</v>
      </c>
      <c r="K88" s="30">
        <v>63846</v>
      </c>
      <c r="L88" s="30">
        <v>68089</v>
      </c>
      <c r="M88" s="76"/>
      <c r="N88" s="38"/>
    </row>
    <row r="89" spans="1:14" s="10" customFormat="1" ht="26.4" customHeight="1" x14ac:dyDescent="0.3">
      <c r="A89" s="84" t="s">
        <v>95</v>
      </c>
      <c r="B89" s="80" t="s">
        <v>98</v>
      </c>
      <c r="C89" s="80" t="s">
        <v>10</v>
      </c>
      <c r="D89" s="4" t="s">
        <v>25</v>
      </c>
      <c r="E89" s="23" t="s">
        <v>36</v>
      </c>
      <c r="F89" s="24">
        <v>14</v>
      </c>
      <c r="G89" s="24">
        <v>0</v>
      </c>
      <c r="H89" s="23" t="s">
        <v>53</v>
      </c>
      <c r="I89" s="24">
        <v>17680</v>
      </c>
      <c r="J89" s="25">
        <f>J90+J91</f>
        <v>43104820</v>
      </c>
      <c r="K89" s="25">
        <f>K90+K91</f>
        <v>44127279</v>
      </c>
      <c r="L89" s="25">
        <f>L90+L91</f>
        <v>0</v>
      </c>
      <c r="M89" s="76" t="s">
        <v>102</v>
      </c>
      <c r="N89" s="38"/>
    </row>
    <row r="90" spans="1:14" s="10" customFormat="1" ht="27.6" customHeight="1" x14ac:dyDescent="0.3">
      <c r="A90" s="84"/>
      <c r="B90" s="80"/>
      <c r="C90" s="80"/>
      <c r="D90" s="4" t="s">
        <v>1</v>
      </c>
      <c r="E90" s="26" t="s">
        <v>36</v>
      </c>
      <c r="F90" s="27">
        <v>14</v>
      </c>
      <c r="G90" s="27">
        <v>0</v>
      </c>
      <c r="H90" s="26" t="s">
        <v>53</v>
      </c>
      <c r="I90" s="27">
        <v>17680</v>
      </c>
      <c r="J90" s="30">
        <f t="shared" ref="J90:L91" si="6">J93+J96</f>
        <v>431049</v>
      </c>
      <c r="K90" s="30">
        <f t="shared" si="6"/>
        <v>868012</v>
      </c>
      <c r="L90" s="30">
        <f t="shared" si="6"/>
        <v>0</v>
      </c>
      <c r="M90" s="76"/>
      <c r="N90" s="38"/>
    </row>
    <row r="91" spans="1:14" s="10" customFormat="1" ht="30" customHeight="1" x14ac:dyDescent="0.3">
      <c r="A91" s="84"/>
      <c r="B91" s="80"/>
      <c r="C91" s="80"/>
      <c r="D91" s="4" t="s">
        <v>3</v>
      </c>
      <c r="E91" s="26" t="s">
        <v>36</v>
      </c>
      <c r="F91" s="27">
        <v>14</v>
      </c>
      <c r="G91" s="27">
        <v>0</v>
      </c>
      <c r="H91" s="26" t="s">
        <v>53</v>
      </c>
      <c r="I91" s="27">
        <v>17680</v>
      </c>
      <c r="J91" s="30">
        <f t="shared" si="6"/>
        <v>42673771</v>
      </c>
      <c r="K91" s="30">
        <f t="shared" si="6"/>
        <v>43259267</v>
      </c>
      <c r="L91" s="30">
        <f t="shared" si="6"/>
        <v>0</v>
      </c>
      <c r="M91" s="76"/>
      <c r="N91" s="38"/>
    </row>
    <row r="92" spans="1:14" s="48" customFormat="1" ht="19.2" customHeight="1" x14ac:dyDescent="0.3">
      <c r="A92" s="75" t="s">
        <v>96</v>
      </c>
      <c r="B92" s="82" t="s">
        <v>99</v>
      </c>
      <c r="C92" s="82" t="s">
        <v>10</v>
      </c>
      <c r="D92" s="33" t="s">
        <v>25</v>
      </c>
      <c r="E92" s="50" t="s">
        <v>36</v>
      </c>
      <c r="F92" s="51">
        <v>14</v>
      </c>
      <c r="G92" s="51">
        <v>0</v>
      </c>
      <c r="H92" s="50" t="s">
        <v>53</v>
      </c>
      <c r="I92" s="51">
        <v>17680</v>
      </c>
      <c r="J92" s="52">
        <f>J93+J94</f>
        <v>43104820</v>
      </c>
      <c r="K92" s="52">
        <f>K93+K94</f>
        <v>431049</v>
      </c>
      <c r="L92" s="52">
        <f>L93+L94</f>
        <v>0</v>
      </c>
      <c r="M92" s="74">
        <v>24</v>
      </c>
      <c r="N92" s="57"/>
    </row>
    <row r="93" spans="1:14" s="48" customFormat="1" ht="30" customHeight="1" x14ac:dyDescent="0.3">
      <c r="A93" s="75"/>
      <c r="B93" s="82"/>
      <c r="C93" s="82"/>
      <c r="D93" s="33" t="s">
        <v>1</v>
      </c>
      <c r="E93" s="34" t="s">
        <v>36</v>
      </c>
      <c r="F93" s="35">
        <v>14</v>
      </c>
      <c r="G93" s="35">
        <v>0</v>
      </c>
      <c r="H93" s="34" t="s">
        <v>53</v>
      </c>
      <c r="I93" s="35">
        <v>17680</v>
      </c>
      <c r="J93" s="36">
        <v>431049</v>
      </c>
      <c r="K93" s="36">
        <v>431049</v>
      </c>
      <c r="L93" s="36">
        <v>0</v>
      </c>
      <c r="M93" s="74"/>
      <c r="N93" s="57"/>
    </row>
    <row r="94" spans="1:14" s="48" customFormat="1" ht="35.4" customHeight="1" x14ac:dyDescent="0.3">
      <c r="A94" s="75"/>
      <c r="B94" s="82"/>
      <c r="C94" s="82"/>
      <c r="D94" s="33" t="s">
        <v>3</v>
      </c>
      <c r="E94" s="34" t="s">
        <v>36</v>
      </c>
      <c r="F94" s="35">
        <v>14</v>
      </c>
      <c r="G94" s="35">
        <v>0</v>
      </c>
      <c r="H94" s="34" t="s">
        <v>53</v>
      </c>
      <c r="I94" s="35">
        <v>17680</v>
      </c>
      <c r="J94" s="36">
        <v>42673771</v>
      </c>
      <c r="K94" s="36">
        <v>0</v>
      </c>
      <c r="L94" s="36">
        <v>0</v>
      </c>
      <c r="M94" s="74"/>
      <c r="N94" s="57"/>
    </row>
    <row r="95" spans="1:14" s="48" customFormat="1" ht="21" customHeight="1" x14ac:dyDescent="0.3">
      <c r="A95" s="75" t="s">
        <v>97</v>
      </c>
      <c r="B95" s="82" t="s">
        <v>118</v>
      </c>
      <c r="C95" s="82" t="s">
        <v>10</v>
      </c>
      <c r="D95" s="33" t="s">
        <v>25</v>
      </c>
      <c r="E95" s="50" t="s">
        <v>36</v>
      </c>
      <c r="F95" s="51">
        <v>14</v>
      </c>
      <c r="G95" s="51">
        <v>0</v>
      </c>
      <c r="H95" s="50" t="s">
        <v>53</v>
      </c>
      <c r="I95" s="51">
        <v>17680</v>
      </c>
      <c r="J95" s="52">
        <f>J96+J97</f>
        <v>0</v>
      </c>
      <c r="K95" s="52">
        <f>K96+K97</f>
        <v>43696230</v>
      </c>
      <c r="L95" s="52">
        <f>L96+L97</f>
        <v>0</v>
      </c>
      <c r="M95" s="74">
        <v>25</v>
      </c>
      <c r="N95" s="57"/>
    </row>
    <row r="96" spans="1:14" s="48" customFormat="1" ht="26.4" customHeight="1" x14ac:dyDescent="0.3">
      <c r="A96" s="75"/>
      <c r="B96" s="82"/>
      <c r="C96" s="82"/>
      <c r="D96" s="33" t="s">
        <v>1</v>
      </c>
      <c r="E96" s="34" t="s">
        <v>36</v>
      </c>
      <c r="F96" s="35">
        <v>14</v>
      </c>
      <c r="G96" s="35">
        <v>0</v>
      </c>
      <c r="H96" s="34" t="s">
        <v>53</v>
      </c>
      <c r="I96" s="35">
        <v>17680</v>
      </c>
      <c r="J96" s="36">
        <v>0</v>
      </c>
      <c r="K96" s="36">
        <v>436963</v>
      </c>
      <c r="L96" s="36">
        <v>0</v>
      </c>
      <c r="M96" s="74"/>
      <c r="N96" s="57"/>
    </row>
    <row r="97" spans="1:14" s="48" customFormat="1" ht="36" customHeight="1" x14ac:dyDescent="0.3">
      <c r="A97" s="75"/>
      <c r="B97" s="82"/>
      <c r="C97" s="82"/>
      <c r="D97" s="33" t="s">
        <v>3</v>
      </c>
      <c r="E97" s="34" t="s">
        <v>36</v>
      </c>
      <c r="F97" s="35">
        <v>14</v>
      </c>
      <c r="G97" s="35">
        <v>0</v>
      </c>
      <c r="H97" s="34" t="s">
        <v>53</v>
      </c>
      <c r="I97" s="35">
        <v>17680</v>
      </c>
      <c r="J97" s="36">
        <v>0</v>
      </c>
      <c r="K97" s="36">
        <v>43259267</v>
      </c>
      <c r="L97" s="36">
        <v>0</v>
      </c>
      <c r="M97" s="74"/>
      <c r="N97" s="57"/>
    </row>
    <row r="98" spans="1:14" s="10" customFormat="1" ht="19.8" customHeight="1" x14ac:dyDescent="0.3">
      <c r="A98" s="89" t="s">
        <v>113</v>
      </c>
      <c r="B98" s="28" t="s">
        <v>6</v>
      </c>
      <c r="C98" s="90" t="s">
        <v>10</v>
      </c>
      <c r="D98" s="71" t="s">
        <v>25</v>
      </c>
      <c r="E98" s="23" t="s">
        <v>36</v>
      </c>
      <c r="F98" s="24">
        <v>14</v>
      </c>
      <c r="G98" s="24">
        <v>0</v>
      </c>
      <c r="H98" s="23" t="s">
        <v>115</v>
      </c>
      <c r="I98" s="24" t="s">
        <v>116</v>
      </c>
      <c r="J98" s="32">
        <f>J99+J100</f>
        <v>1955580</v>
      </c>
      <c r="K98" s="32">
        <f t="shared" ref="K98:L98" si="7">K99+K100</f>
        <v>0</v>
      </c>
      <c r="L98" s="32">
        <f t="shared" si="7"/>
        <v>0</v>
      </c>
      <c r="M98" s="81">
        <v>27</v>
      </c>
    </row>
    <row r="99" spans="1:14" s="10" customFormat="1" ht="28.2" customHeight="1" x14ac:dyDescent="0.3">
      <c r="A99" s="89"/>
      <c r="B99" s="86" t="s">
        <v>114</v>
      </c>
      <c r="C99" s="90"/>
      <c r="D99" s="71" t="s">
        <v>1</v>
      </c>
      <c r="E99" s="23" t="s">
        <v>36</v>
      </c>
      <c r="F99" s="24">
        <v>14</v>
      </c>
      <c r="G99" s="24">
        <v>0</v>
      </c>
      <c r="H99" s="23" t="s">
        <v>115</v>
      </c>
      <c r="I99" s="24" t="s">
        <v>116</v>
      </c>
      <c r="J99" s="25">
        <f t="shared" ref="J99:L99" si="8">J102</f>
        <v>195558</v>
      </c>
      <c r="K99" s="25">
        <f t="shared" si="8"/>
        <v>0</v>
      </c>
      <c r="L99" s="25">
        <f t="shared" si="8"/>
        <v>0</v>
      </c>
      <c r="M99" s="81"/>
    </row>
    <row r="100" spans="1:14" s="10" customFormat="1" ht="38.4" customHeight="1" x14ac:dyDescent="0.3">
      <c r="A100" s="89"/>
      <c r="B100" s="87"/>
      <c r="C100" s="90"/>
      <c r="D100" s="71" t="s">
        <v>3</v>
      </c>
      <c r="E100" s="23" t="s">
        <v>36</v>
      </c>
      <c r="F100" s="24">
        <v>14</v>
      </c>
      <c r="G100" s="24">
        <v>0</v>
      </c>
      <c r="H100" s="23" t="s">
        <v>115</v>
      </c>
      <c r="I100" s="24" t="s">
        <v>116</v>
      </c>
      <c r="J100" s="25">
        <f t="shared" ref="J100:L100" si="9">J103</f>
        <v>1760022</v>
      </c>
      <c r="K100" s="25">
        <f t="shared" si="9"/>
        <v>0</v>
      </c>
      <c r="L100" s="25">
        <f t="shared" si="9"/>
        <v>0</v>
      </c>
      <c r="M100" s="81"/>
    </row>
    <row r="101" spans="1:14" s="10" customFormat="1" ht="45" customHeight="1" x14ac:dyDescent="0.3">
      <c r="A101" s="84" t="s">
        <v>117</v>
      </c>
      <c r="B101" s="80" t="s">
        <v>126</v>
      </c>
      <c r="C101" s="80" t="s">
        <v>10</v>
      </c>
      <c r="D101" s="4" t="s">
        <v>25</v>
      </c>
      <c r="E101" s="23" t="s">
        <v>36</v>
      </c>
      <c r="F101" s="24">
        <v>14</v>
      </c>
      <c r="G101" s="24">
        <v>0</v>
      </c>
      <c r="H101" s="23" t="s">
        <v>115</v>
      </c>
      <c r="I101" s="24" t="s">
        <v>116</v>
      </c>
      <c r="J101" s="25">
        <f>J102+J103</f>
        <v>1955580</v>
      </c>
      <c r="K101" s="25">
        <f>K102+K103</f>
        <v>0</v>
      </c>
      <c r="L101" s="25">
        <f>L102+L103</f>
        <v>0</v>
      </c>
      <c r="M101" s="76">
        <v>27</v>
      </c>
      <c r="N101" s="38"/>
    </row>
    <row r="102" spans="1:14" s="10" customFormat="1" ht="27.6" customHeight="1" x14ac:dyDescent="0.3">
      <c r="A102" s="84"/>
      <c r="B102" s="80"/>
      <c r="C102" s="80"/>
      <c r="D102" s="4" t="s">
        <v>1</v>
      </c>
      <c r="E102" s="26" t="s">
        <v>36</v>
      </c>
      <c r="F102" s="27">
        <v>14</v>
      </c>
      <c r="G102" s="27">
        <v>0</v>
      </c>
      <c r="H102" s="26" t="s">
        <v>115</v>
      </c>
      <c r="I102" s="27" t="s">
        <v>116</v>
      </c>
      <c r="J102" s="30">
        <v>195558</v>
      </c>
      <c r="K102" s="30">
        <f>K107+K113</f>
        <v>0</v>
      </c>
      <c r="L102" s="30">
        <f>L107+L113</f>
        <v>0</v>
      </c>
      <c r="M102" s="76"/>
      <c r="N102" s="38"/>
    </row>
    <row r="103" spans="1:14" s="10" customFormat="1" ht="30" customHeight="1" x14ac:dyDescent="0.3">
      <c r="A103" s="84"/>
      <c r="B103" s="80"/>
      <c r="C103" s="80"/>
      <c r="D103" s="4" t="s">
        <v>3</v>
      </c>
      <c r="E103" s="26" t="s">
        <v>36</v>
      </c>
      <c r="F103" s="27">
        <v>14</v>
      </c>
      <c r="G103" s="27">
        <v>0</v>
      </c>
      <c r="H103" s="26" t="s">
        <v>115</v>
      </c>
      <c r="I103" s="27" t="s">
        <v>116</v>
      </c>
      <c r="J103" s="30">
        <v>1760022</v>
      </c>
      <c r="K103" s="30">
        <f t="shared" ref="K103:L103" si="10">K111+K114</f>
        <v>0</v>
      </c>
      <c r="L103" s="30">
        <f t="shared" si="10"/>
        <v>0</v>
      </c>
      <c r="M103" s="76"/>
      <c r="N103" s="38"/>
    </row>
    <row r="104" spans="1:14" s="62" customFormat="1" ht="16.95" customHeight="1" x14ac:dyDescent="0.3">
      <c r="A104" s="75" t="s">
        <v>123</v>
      </c>
      <c r="B104" s="82" t="s">
        <v>124</v>
      </c>
      <c r="C104" s="82" t="s">
        <v>10</v>
      </c>
      <c r="D104" s="33" t="s">
        <v>25</v>
      </c>
      <c r="E104" s="50" t="s">
        <v>36</v>
      </c>
      <c r="F104" s="51">
        <v>14</v>
      </c>
      <c r="G104" s="51">
        <v>0</v>
      </c>
      <c r="H104" s="50" t="s">
        <v>115</v>
      </c>
      <c r="I104" s="51" t="s">
        <v>116</v>
      </c>
      <c r="J104" s="52">
        <f>J105+J106</f>
        <v>1955580</v>
      </c>
      <c r="K104" s="52">
        <f>K105+K106</f>
        <v>0</v>
      </c>
      <c r="L104" s="52">
        <f>L105+L106</f>
        <v>0</v>
      </c>
      <c r="M104" s="74">
        <v>27</v>
      </c>
    </row>
    <row r="105" spans="1:14" s="63" customFormat="1" ht="27" customHeight="1" x14ac:dyDescent="0.3">
      <c r="A105" s="75"/>
      <c r="B105" s="82"/>
      <c r="C105" s="82"/>
      <c r="D105" s="33" t="s">
        <v>1</v>
      </c>
      <c r="E105" s="34" t="s">
        <v>36</v>
      </c>
      <c r="F105" s="35">
        <v>14</v>
      </c>
      <c r="G105" s="35">
        <v>0</v>
      </c>
      <c r="H105" s="34" t="s">
        <v>115</v>
      </c>
      <c r="I105" s="35" t="s">
        <v>116</v>
      </c>
      <c r="J105" s="36">
        <v>195558</v>
      </c>
      <c r="K105" s="36">
        <f t="shared" ref="K105:L105" si="11">K113+K116</f>
        <v>0</v>
      </c>
      <c r="L105" s="36">
        <f t="shared" si="11"/>
        <v>0</v>
      </c>
      <c r="M105" s="74"/>
    </row>
    <row r="106" spans="1:14" s="63" customFormat="1" ht="39.6" x14ac:dyDescent="0.3">
      <c r="A106" s="75"/>
      <c r="B106" s="82"/>
      <c r="C106" s="82"/>
      <c r="D106" s="33" t="s">
        <v>3</v>
      </c>
      <c r="E106" s="34" t="s">
        <v>36</v>
      </c>
      <c r="F106" s="35">
        <v>14</v>
      </c>
      <c r="G106" s="35">
        <v>0</v>
      </c>
      <c r="H106" s="34" t="s">
        <v>115</v>
      </c>
      <c r="I106" s="35" t="s">
        <v>116</v>
      </c>
      <c r="J106" s="36">
        <v>1760022</v>
      </c>
      <c r="K106" s="36">
        <f t="shared" ref="K106:L106" si="12">K114+K117</f>
        <v>0</v>
      </c>
      <c r="L106" s="36">
        <f t="shared" si="12"/>
        <v>0</v>
      </c>
      <c r="M106" s="74"/>
    </row>
    <row r="107" spans="1:14" s="5" customFormat="1" ht="15.6" x14ac:dyDescent="0.3">
      <c r="A107" s="12"/>
      <c r="B107" s="13"/>
      <c r="C107" s="13"/>
      <c r="D107" s="14"/>
      <c r="E107" s="15"/>
      <c r="F107" s="16"/>
      <c r="G107" s="16"/>
      <c r="H107" s="15"/>
      <c r="I107" s="16"/>
      <c r="J107" s="17"/>
      <c r="K107" s="17"/>
      <c r="L107" s="17"/>
      <c r="M107" s="47" t="s">
        <v>72</v>
      </c>
    </row>
    <row r="108" spans="1:14" s="5" customFormat="1" ht="15.6" x14ac:dyDescent="0.3">
      <c r="A108" s="12"/>
      <c r="B108" s="13"/>
      <c r="C108" s="13"/>
      <c r="D108" s="14"/>
      <c r="E108" s="15"/>
      <c r="F108" s="16"/>
      <c r="G108" s="16"/>
      <c r="H108" s="15"/>
      <c r="I108" s="16"/>
      <c r="J108" s="17"/>
      <c r="K108" s="17"/>
      <c r="L108" s="17"/>
      <c r="M108" s="47"/>
    </row>
    <row r="109" spans="1:14" s="5" customFormat="1" ht="15.6" x14ac:dyDescent="0.3">
      <c r="A109" s="12"/>
      <c r="B109" s="13"/>
      <c r="C109" s="13"/>
      <c r="D109" s="14"/>
      <c r="E109" s="15"/>
      <c r="F109" s="16"/>
      <c r="G109" s="16"/>
      <c r="H109" s="15"/>
      <c r="I109" s="16"/>
      <c r="J109" s="17"/>
      <c r="K109" s="17"/>
      <c r="L109" s="17"/>
      <c r="M109" s="47"/>
    </row>
    <row r="110" spans="1:14" s="5" customFormat="1" ht="15.6" x14ac:dyDescent="0.3">
      <c r="A110" s="12"/>
      <c r="B110" s="13"/>
      <c r="C110" s="13"/>
      <c r="D110" s="14"/>
      <c r="E110" s="15"/>
      <c r="F110" s="16"/>
      <c r="G110" s="16"/>
      <c r="H110" s="15"/>
      <c r="I110" s="16"/>
      <c r="J110" s="17"/>
      <c r="K110" s="17"/>
      <c r="L110" s="17"/>
      <c r="M110" s="47"/>
    </row>
    <row r="111" spans="1:14" s="5" customFormat="1" ht="18" x14ac:dyDescent="0.3">
      <c r="A111" s="12"/>
      <c r="B111" s="13"/>
      <c r="C111" s="13"/>
      <c r="D111" s="14"/>
      <c r="E111" s="15"/>
      <c r="F111" s="16"/>
      <c r="G111" s="16"/>
      <c r="H111" s="15"/>
      <c r="I111" s="16"/>
      <c r="J111" s="17"/>
      <c r="K111" s="17"/>
      <c r="L111" s="17"/>
      <c r="M111" s="42"/>
    </row>
    <row r="112" spans="1:14" s="5" customFormat="1" ht="37.799999999999997" customHeight="1" x14ac:dyDescent="0.35">
      <c r="A112" s="95" t="s">
        <v>33</v>
      </c>
      <c r="B112" s="95"/>
      <c r="C112" s="95"/>
      <c r="D112" s="10"/>
      <c r="E112" s="44"/>
      <c r="F112" s="10"/>
      <c r="G112" s="10"/>
      <c r="H112" s="44"/>
      <c r="I112" s="10"/>
      <c r="J112" s="10"/>
      <c r="K112" s="10"/>
      <c r="L112" s="10"/>
      <c r="M112" s="43" t="s">
        <v>34</v>
      </c>
    </row>
    <row r="113" spans="1:13" s="5" customFormat="1" ht="14.4" customHeight="1" x14ac:dyDescent="0.35">
      <c r="A113" s="46"/>
      <c r="B113" s="10"/>
      <c r="C113" s="10"/>
      <c r="D113" s="10"/>
      <c r="E113" s="44"/>
      <c r="F113" s="10"/>
      <c r="G113" s="10"/>
      <c r="H113" s="44"/>
      <c r="I113" s="10"/>
      <c r="J113" s="10"/>
      <c r="K113" s="10"/>
      <c r="L113" s="10"/>
      <c r="M113" s="43"/>
    </row>
    <row r="114" spans="1:13" s="5" customFormat="1" ht="18" x14ac:dyDescent="0.35">
      <c r="A114" s="95" t="s">
        <v>66</v>
      </c>
      <c r="B114" s="95"/>
      <c r="C114" s="95"/>
      <c r="D114" s="10"/>
      <c r="E114" s="44"/>
      <c r="F114" s="10"/>
      <c r="G114" s="10"/>
      <c r="H114" s="44"/>
      <c r="I114" s="10"/>
      <c r="J114" s="10"/>
      <c r="K114" s="10"/>
      <c r="L114" s="10"/>
      <c r="M114" s="43" t="s">
        <v>67</v>
      </c>
    </row>
    <row r="115" spans="1:13" s="5" customFormat="1" ht="18" x14ac:dyDescent="0.35">
      <c r="A115" s="95"/>
      <c r="B115" s="95"/>
      <c r="C115" s="95"/>
      <c r="D115" s="10"/>
      <c r="E115" s="44"/>
      <c r="F115" s="10"/>
      <c r="G115" s="10"/>
      <c r="H115" s="44"/>
      <c r="I115" s="10"/>
      <c r="J115" s="10"/>
      <c r="K115" s="10"/>
      <c r="L115" s="10"/>
      <c r="M115" s="43"/>
    </row>
    <row r="116" spans="1:13" s="5" customFormat="1" ht="18" x14ac:dyDescent="0.35">
      <c r="A116" s="95" t="s">
        <v>73</v>
      </c>
      <c r="B116" s="95"/>
      <c r="C116" s="95"/>
      <c r="D116" s="95"/>
      <c r="E116" s="44"/>
      <c r="F116" s="10"/>
      <c r="G116" s="10"/>
      <c r="H116" s="44"/>
      <c r="I116" s="10"/>
      <c r="J116" s="10"/>
      <c r="K116" s="10"/>
      <c r="L116" s="10"/>
      <c r="M116" s="43" t="s">
        <v>74</v>
      </c>
    </row>
    <row r="117" spans="1:13" s="58" customFormat="1" ht="18" x14ac:dyDescent="0.35">
      <c r="A117" s="18"/>
      <c r="B117" s="5"/>
      <c r="C117" s="5"/>
      <c r="D117" s="5"/>
      <c r="E117" s="6"/>
      <c r="F117" s="5"/>
      <c r="G117" s="5"/>
      <c r="H117" s="6"/>
      <c r="I117" s="5"/>
      <c r="J117" s="5"/>
      <c r="K117" s="5"/>
      <c r="L117" s="5"/>
      <c r="M117" s="43"/>
    </row>
    <row r="118" spans="1:13" ht="18" x14ac:dyDescent="0.35">
      <c r="A118" s="18"/>
      <c r="B118" s="5"/>
      <c r="C118" s="5"/>
      <c r="D118" s="5"/>
      <c r="E118" s="6"/>
      <c r="F118" s="5"/>
      <c r="G118" s="5"/>
      <c r="H118" s="6"/>
      <c r="I118" s="5"/>
      <c r="J118" s="5"/>
      <c r="K118" s="5"/>
      <c r="L118" s="5"/>
      <c r="M118" s="43"/>
    </row>
    <row r="119" spans="1:13" ht="15.6" x14ac:dyDescent="0.3">
      <c r="A119" s="18"/>
      <c r="B119" s="5"/>
      <c r="C119" s="5"/>
      <c r="D119" s="5"/>
      <c r="E119" s="6"/>
      <c r="F119" s="5"/>
      <c r="G119" s="5"/>
      <c r="H119" s="6"/>
      <c r="I119" s="5"/>
      <c r="J119" s="5"/>
      <c r="K119" s="5"/>
      <c r="L119" s="5"/>
      <c r="M119" s="10"/>
    </row>
    <row r="120" spans="1:13" ht="18" x14ac:dyDescent="0.3">
      <c r="A120" s="19"/>
      <c r="B120" s="20"/>
      <c r="C120" s="5"/>
      <c r="D120" s="5"/>
      <c r="E120" s="6"/>
      <c r="F120" s="5"/>
      <c r="G120" s="5"/>
      <c r="H120" s="6"/>
      <c r="I120" s="5"/>
      <c r="J120" s="5"/>
      <c r="K120" s="5"/>
      <c r="L120" s="5"/>
      <c r="M120" s="10"/>
    </row>
    <row r="121" spans="1:13" ht="18" x14ac:dyDescent="0.3">
      <c r="A121" s="91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</row>
    <row r="122" spans="1:13" ht="18" x14ac:dyDescent="0.3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</row>
    <row r="123" spans="1:13" ht="18" x14ac:dyDescent="0.3">
      <c r="A123" s="21"/>
      <c r="B123" s="20"/>
      <c r="C123" s="5"/>
      <c r="D123" s="5"/>
      <c r="E123" s="6"/>
      <c r="F123" s="5"/>
      <c r="G123" s="5"/>
      <c r="H123" s="6"/>
      <c r="I123" s="5"/>
      <c r="J123" s="5"/>
      <c r="K123" s="5"/>
      <c r="L123" s="5"/>
      <c r="M123" s="10"/>
    </row>
    <row r="124" spans="1:13" ht="18" x14ac:dyDescent="0.3">
      <c r="A124" s="56"/>
      <c r="B124" s="20"/>
      <c r="C124" s="5"/>
      <c r="D124" s="5"/>
      <c r="E124" s="6"/>
      <c r="F124" s="5"/>
      <c r="G124" s="5"/>
      <c r="H124" s="6"/>
      <c r="I124" s="5"/>
      <c r="J124" s="5"/>
      <c r="K124" s="5"/>
      <c r="L124" s="5"/>
      <c r="M124" s="10"/>
    </row>
    <row r="125" spans="1:13" ht="18" x14ac:dyDescent="0.3">
      <c r="A125" s="21"/>
      <c r="B125" s="20"/>
      <c r="C125" s="5"/>
      <c r="D125" s="5"/>
      <c r="E125" s="6"/>
      <c r="F125" s="5"/>
      <c r="G125" s="5"/>
      <c r="H125" s="6"/>
      <c r="I125" s="5"/>
      <c r="J125" s="5"/>
      <c r="K125" s="5"/>
      <c r="L125" s="5"/>
      <c r="M125" s="10"/>
    </row>
    <row r="126" spans="1:13" ht="18" x14ac:dyDescent="0.3">
      <c r="A126" s="22"/>
      <c r="B126" s="20"/>
      <c r="C126" s="58"/>
      <c r="D126" s="58"/>
      <c r="E126" s="59"/>
      <c r="F126" s="58"/>
      <c r="G126" s="58"/>
      <c r="H126" s="59"/>
      <c r="I126" s="58"/>
      <c r="J126" s="58"/>
      <c r="K126" s="58"/>
      <c r="L126" s="58"/>
      <c r="M126" s="60"/>
    </row>
    <row r="127" spans="1:13" ht="18" x14ac:dyDescent="0.3">
      <c r="A127" s="22"/>
      <c r="B127" s="1"/>
    </row>
  </sheetData>
  <mergeCells count="138">
    <mergeCell ref="A104:A106"/>
    <mergeCell ref="B104:B106"/>
    <mergeCell ref="C104:C106"/>
    <mergeCell ref="M104:M106"/>
    <mergeCell ref="A43:A45"/>
    <mergeCell ref="B43:B45"/>
    <mergeCell ref="C43:C45"/>
    <mergeCell ref="M52:M55"/>
    <mergeCell ref="M56:M58"/>
    <mergeCell ref="B101:B103"/>
    <mergeCell ref="C101:C103"/>
    <mergeCell ref="M101:M103"/>
    <mergeCell ref="C49:C51"/>
    <mergeCell ref="M49:M51"/>
    <mergeCell ref="A46:A48"/>
    <mergeCell ref="B46:B48"/>
    <mergeCell ref="C46:C48"/>
    <mergeCell ref="M46:M48"/>
    <mergeCell ref="A98:A100"/>
    <mergeCell ref="C98:C100"/>
    <mergeCell ref="M98:M100"/>
    <mergeCell ref="B99:B100"/>
    <mergeCell ref="M62:M64"/>
    <mergeCell ref="A52:A55"/>
    <mergeCell ref="B56:B58"/>
    <mergeCell ref="C65:C67"/>
    <mergeCell ref="L1:M1"/>
    <mergeCell ref="L2:M2"/>
    <mergeCell ref="L5:M5"/>
    <mergeCell ref="L6:M6"/>
    <mergeCell ref="A8:M8"/>
    <mergeCell ref="A10:A13"/>
    <mergeCell ref="E10:I11"/>
    <mergeCell ref="B10:B13"/>
    <mergeCell ref="H12:H13"/>
    <mergeCell ref="G12:G13"/>
    <mergeCell ref="C10:C13"/>
    <mergeCell ref="D10:D13"/>
    <mergeCell ref="E12:E13"/>
    <mergeCell ref="M10:M13"/>
    <mergeCell ref="J10:L11"/>
    <mergeCell ref="L12:L13"/>
    <mergeCell ref="K12:K13"/>
    <mergeCell ref="I12:I13"/>
    <mergeCell ref="J12:J13"/>
    <mergeCell ref="F12:F13"/>
    <mergeCell ref="I20:I21"/>
    <mergeCell ref="A37:A39"/>
    <mergeCell ref="B37:B39"/>
    <mergeCell ref="C37:C39"/>
    <mergeCell ref="F20:F21"/>
    <mergeCell ref="G20:G21"/>
    <mergeCell ref="M37:M39"/>
    <mergeCell ref="A15:A19"/>
    <mergeCell ref="A34:A36"/>
    <mergeCell ref="A27:A29"/>
    <mergeCell ref="L20:L21"/>
    <mergeCell ref="H20:H21"/>
    <mergeCell ref="K20:K21"/>
    <mergeCell ref="C23:C26"/>
    <mergeCell ref="B15:B19"/>
    <mergeCell ref="C15:C19"/>
    <mergeCell ref="E20:E21"/>
    <mergeCell ref="C20:C21"/>
    <mergeCell ref="A20:A21"/>
    <mergeCell ref="D20:D21"/>
    <mergeCell ref="M20:M21"/>
    <mergeCell ref="M23:M26"/>
    <mergeCell ref="A56:A58"/>
    <mergeCell ref="A65:A67"/>
    <mergeCell ref="C52:C55"/>
    <mergeCell ref="B59:B61"/>
    <mergeCell ref="A59:A61"/>
    <mergeCell ref="C56:C58"/>
    <mergeCell ref="C59:C61"/>
    <mergeCell ref="M15:M19"/>
    <mergeCell ref="J20:J21"/>
    <mergeCell ref="M43:M45"/>
    <mergeCell ref="A49:A51"/>
    <mergeCell ref="B49:B51"/>
    <mergeCell ref="M27:M29"/>
    <mergeCell ref="A23:A26"/>
    <mergeCell ref="B24:B26"/>
    <mergeCell ref="B34:B36"/>
    <mergeCell ref="C27:C29"/>
    <mergeCell ref="B27:B29"/>
    <mergeCell ref="M34:M36"/>
    <mergeCell ref="M40:M42"/>
    <mergeCell ref="C34:C36"/>
    <mergeCell ref="A40:A42"/>
    <mergeCell ref="C40:C42"/>
    <mergeCell ref="B40:B42"/>
    <mergeCell ref="A122:M122"/>
    <mergeCell ref="A69:A72"/>
    <mergeCell ref="C69:C72"/>
    <mergeCell ref="B53:B55"/>
    <mergeCell ref="B77:B80"/>
    <mergeCell ref="B70:B72"/>
    <mergeCell ref="A85:A88"/>
    <mergeCell ref="A81:A84"/>
    <mergeCell ref="A121:M121"/>
    <mergeCell ref="B73:B76"/>
    <mergeCell ref="A116:D116"/>
    <mergeCell ref="A89:A91"/>
    <mergeCell ref="B89:B91"/>
    <mergeCell ref="C89:C91"/>
    <mergeCell ref="M89:M91"/>
    <mergeCell ref="A92:A94"/>
    <mergeCell ref="A115:C115"/>
    <mergeCell ref="A112:C112"/>
    <mergeCell ref="A101:A103"/>
    <mergeCell ref="A114:C114"/>
    <mergeCell ref="M81:M84"/>
    <mergeCell ref="A77:A80"/>
    <mergeCell ref="B95:B97"/>
    <mergeCell ref="C95:C97"/>
    <mergeCell ref="M92:M94"/>
    <mergeCell ref="A95:A97"/>
    <mergeCell ref="M65:M67"/>
    <mergeCell ref="M77:M80"/>
    <mergeCell ref="M85:M88"/>
    <mergeCell ref="C73:C76"/>
    <mergeCell ref="M69:M72"/>
    <mergeCell ref="M73:M76"/>
    <mergeCell ref="M59:M61"/>
    <mergeCell ref="B81:B84"/>
    <mergeCell ref="B92:B94"/>
    <mergeCell ref="C92:C94"/>
    <mergeCell ref="B85:B88"/>
    <mergeCell ref="C81:C84"/>
    <mergeCell ref="A62:A64"/>
    <mergeCell ref="B62:B64"/>
    <mergeCell ref="C62:C64"/>
    <mergeCell ref="B65:B67"/>
    <mergeCell ref="M95:M97"/>
    <mergeCell ref="A73:A76"/>
    <mergeCell ref="C85:C88"/>
    <mergeCell ref="C77:C80"/>
  </mergeCells>
  <phoneticPr fontId="15" type="noConversion"/>
  <printOptions horizontalCentered="1"/>
  <pageMargins left="0.19685039370078741" right="0.19685039370078741" top="1.1811023622047245" bottom="0.39370078740157483" header="0.31496062992125984" footer="0.31496062992125984"/>
  <pageSetup paperSize="9" scale="83" orientation="landscape" r:id="rId1"/>
  <rowBreaks count="2" manualBreakCount="2">
    <brk id="68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2021-10-05T15:05:45Z</dcterms:modified>
</cp:coreProperties>
</file>