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795" windowWidth="21840" windowHeight="11205"/>
  </bookViews>
  <sheets>
    <sheet name="Доходы 1 полугодие 2021" sheetId="2" r:id="rId1"/>
  </sheets>
  <definedNames>
    <definedName name="_xlnm._FilterDatabase" localSheetId="0" hidden="1">'Доходы 1 полугодие 2021'!$A$5:$N$195</definedName>
    <definedName name="_xlnm.Print_Titles" localSheetId="0">'Доходы 1 полугодие 2021'!$4:$6</definedName>
  </definedNames>
  <calcPr calcId="145621"/>
</workbook>
</file>

<file path=xl/calcChain.xml><?xml version="1.0" encoding="utf-8"?>
<calcChain xmlns="http://schemas.openxmlformats.org/spreadsheetml/2006/main">
  <c r="F182" i="2" l="1"/>
  <c r="F181" i="2"/>
  <c r="G180" i="2"/>
  <c r="G179" i="2"/>
  <c r="G177" i="2"/>
  <c r="F177" i="2"/>
  <c r="G176" i="2"/>
  <c r="F176" i="2"/>
  <c r="G175" i="2"/>
  <c r="G174" i="2"/>
  <c r="F174" i="2"/>
  <c r="G173" i="2"/>
  <c r="F173" i="2"/>
  <c r="G172" i="2"/>
  <c r="F172" i="2"/>
  <c r="G171" i="2"/>
  <c r="F171" i="2"/>
  <c r="G170" i="2"/>
  <c r="F170" i="2"/>
  <c r="G169" i="2"/>
  <c r="F169" i="2"/>
  <c r="G168" i="2"/>
  <c r="F168" i="2"/>
  <c r="G167" i="2"/>
  <c r="F167" i="2"/>
  <c r="G166" i="2"/>
  <c r="F166" i="2"/>
  <c r="G165" i="2"/>
  <c r="G164" i="2"/>
  <c r="G163" i="2"/>
  <c r="F163" i="2"/>
  <c r="G160" i="2"/>
  <c r="F160" i="2"/>
  <c r="G159" i="2"/>
  <c r="F159" i="2"/>
  <c r="G158" i="2"/>
  <c r="F158" i="2"/>
  <c r="G157" i="2"/>
  <c r="F157" i="2"/>
  <c r="G156" i="2"/>
  <c r="F156" i="2"/>
  <c r="G155" i="2"/>
  <c r="F155" i="2"/>
  <c r="G154" i="2"/>
  <c r="F154" i="2"/>
  <c r="G153" i="2"/>
  <c r="F153" i="2"/>
  <c r="G152" i="2"/>
  <c r="F152" i="2"/>
  <c r="G151" i="2"/>
  <c r="F151" i="2"/>
  <c r="G150" i="2"/>
  <c r="F150" i="2"/>
  <c r="G149" i="2"/>
  <c r="F149" i="2"/>
  <c r="G148" i="2"/>
  <c r="F148" i="2"/>
  <c r="G147" i="2"/>
  <c r="F147" i="2"/>
  <c r="G146" i="2"/>
  <c r="F146" i="2"/>
  <c r="G145" i="2"/>
  <c r="F145" i="2"/>
  <c r="G144" i="2"/>
  <c r="F144" i="2"/>
  <c r="G143" i="2"/>
  <c r="F143" i="2"/>
  <c r="G142" i="2"/>
  <c r="F142" i="2"/>
  <c r="G141" i="2"/>
  <c r="F141" i="2"/>
  <c r="G140" i="2"/>
  <c r="F140" i="2"/>
  <c r="G139" i="2"/>
  <c r="F139" i="2"/>
  <c r="G138" i="2"/>
  <c r="F138" i="2"/>
  <c r="G137" i="2"/>
  <c r="F137" i="2"/>
  <c r="G132" i="2"/>
  <c r="F132" i="2"/>
  <c r="G131" i="2"/>
  <c r="F131" i="2"/>
  <c r="G130" i="2"/>
  <c r="F130" i="2"/>
  <c r="F129" i="2"/>
  <c r="G128" i="2"/>
  <c r="F128" i="2"/>
  <c r="G127" i="2"/>
  <c r="F127" i="2"/>
  <c r="G126" i="2"/>
  <c r="F126" i="2"/>
  <c r="G125" i="2"/>
  <c r="F125" i="2"/>
  <c r="G124" i="2"/>
  <c r="F124" i="2"/>
  <c r="G123" i="2"/>
  <c r="F123" i="2"/>
  <c r="G122" i="2"/>
  <c r="F122" i="2"/>
  <c r="G121" i="2"/>
  <c r="F121" i="2"/>
  <c r="G120" i="2"/>
  <c r="F120" i="2"/>
  <c r="G118" i="2"/>
  <c r="F118" i="2"/>
  <c r="G117" i="2"/>
  <c r="F117" i="2"/>
  <c r="G115" i="2"/>
  <c r="G114" i="2"/>
  <c r="G113" i="2"/>
  <c r="G112" i="2"/>
  <c r="F112" i="2"/>
  <c r="G111" i="2"/>
  <c r="F111" i="2"/>
  <c r="G110" i="2"/>
  <c r="F110" i="2"/>
  <c r="G109" i="2"/>
  <c r="F109" i="2"/>
  <c r="G108" i="2"/>
  <c r="F108" i="2"/>
  <c r="G107" i="2"/>
  <c r="F107" i="2"/>
  <c r="G106" i="2"/>
  <c r="F106" i="2"/>
  <c r="G105" i="2"/>
  <c r="F105" i="2"/>
  <c r="G103" i="2"/>
  <c r="F103" i="2"/>
  <c r="G102" i="2"/>
  <c r="F102" i="2"/>
  <c r="G101" i="2"/>
  <c r="F101" i="2"/>
  <c r="G100" i="2"/>
  <c r="F100" i="2"/>
  <c r="G99" i="2"/>
  <c r="F99" i="2"/>
  <c r="F98" i="2"/>
  <c r="F97" i="2"/>
  <c r="F96" i="2"/>
  <c r="F89" i="2"/>
  <c r="G89" i="2"/>
  <c r="F90" i="2"/>
  <c r="G90" i="2"/>
  <c r="F91" i="2"/>
  <c r="G91" i="2"/>
  <c r="F92" i="2"/>
  <c r="G92" i="2"/>
  <c r="F93" i="2"/>
  <c r="G93" i="2"/>
  <c r="G94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F64" i="2"/>
  <c r="F65" i="2"/>
  <c r="F66" i="2"/>
  <c r="F67" i="2"/>
  <c r="F68" i="2"/>
  <c r="F69" i="2"/>
  <c r="F70" i="2"/>
  <c r="F71" i="2"/>
  <c r="F72" i="2"/>
  <c r="F73" i="2"/>
  <c r="F76" i="2"/>
  <c r="F79" i="2"/>
  <c r="F80" i="2"/>
  <c r="F81" i="2"/>
  <c r="F82" i="2"/>
  <c r="F83" i="2"/>
  <c r="F84" i="2"/>
  <c r="F85" i="2"/>
  <c r="F86" i="2"/>
  <c r="G61" i="2"/>
  <c r="G60" i="2"/>
  <c r="G59" i="2"/>
  <c r="G58" i="2"/>
  <c r="G55" i="2"/>
  <c r="G54" i="2"/>
  <c r="G53" i="2"/>
  <c r="G52" i="2"/>
  <c r="G51" i="2"/>
  <c r="G50" i="2"/>
  <c r="F44" i="2"/>
  <c r="G44" i="2"/>
  <c r="F45" i="2"/>
  <c r="G45" i="2"/>
  <c r="F46" i="2"/>
  <c r="G46" i="2"/>
  <c r="F47" i="2"/>
  <c r="G47" i="2"/>
  <c r="F48" i="2"/>
  <c r="G48" i="2"/>
  <c r="F36" i="2"/>
  <c r="G36" i="2"/>
  <c r="F37" i="2"/>
  <c r="G37" i="2"/>
  <c r="F38" i="2"/>
  <c r="G38" i="2"/>
  <c r="F39" i="2"/>
  <c r="G39" i="2"/>
  <c r="F40" i="2"/>
  <c r="G40" i="2"/>
  <c r="F41" i="2"/>
  <c r="G41" i="2"/>
  <c r="F28" i="2"/>
  <c r="G28" i="2"/>
  <c r="G29" i="2"/>
  <c r="F30" i="2"/>
  <c r="G30" i="2"/>
  <c r="F31" i="2"/>
  <c r="G31" i="2"/>
  <c r="F32" i="2"/>
  <c r="G32" i="2"/>
  <c r="F33" i="2"/>
  <c r="G33" i="2"/>
  <c r="E9" i="2"/>
  <c r="D9" i="2"/>
  <c r="F10" i="2"/>
  <c r="G10" i="2"/>
  <c r="F11" i="2"/>
  <c r="G11" i="2"/>
  <c r="F12" i="2"/>
  <c r="G12" i="2"/>
  <c r="F13" i="2"/>
  <c r="G13" i="2"/>
  <c r="F15" i="2"/>
  <c r="G191" i="2" l="1"/>
  <c r="G190" i="2"/>
  <c r="C185" i="2"/>
  <c r="C95" i="2"/>
  <c r="C55" i="2"/>
  <c r="C49" i="2" s="1"/>
  <c r="C45" i="2"/>
  <c r="C42" i="2" s="1"/>
  <c r="C37" i="2"/>
  <c r="C34" i="2" s="1"/>
  <c r="C27" i="2"/>
  <c r="C26" i="2" s="1"/>
  <c r="C9" i="2"/>
  <c r="G9" i="2" s="1"/>
  <c r="F255" i="2" l="1"/>
  <c r="F248" i="2"/>
  <c r="F247" i="2"/>
  <c r="F244" i="2"/>
  <c r="F243" i="2"/>
  <c r="F214" i="2"/>
  <c r="F213" i="2"/>
  <c r="F210" i="2"/>
  <c r="F209" i="2"/>
  <c r="D208" i="2"/>
  <c r="D207" i="2"/>
  <c r="G257" i="2" l="1"/>
  <c r="G251" i="2"/>
  <c r="G250" i="2"/>
  <c r="G249" i="2"/>
  <c r="G246" i="2"/>
  <c r="G245" i="2"/>
  <c r="G242" i="2"/>
  <c r="G239" i="2"/>
  <c r="G238" i="2"/>
  <c r="G235" i="2"/>
  <c r="G234" i="2"/>
  <c r="G233" i="2"/>
  <c r="G232" i="2"/>
  <c r="G231" i="2"/>
  <c r="G230" i="2"/>
  <c r="G229" i="2"/>
  <c r="G228" i="2"/>
  <c r="G227" i="2"/>
  <c r="G224" i="2"/>
  <c r="G223" i="2"/>
  <c r="G220" i="2"/>
  <c r="G219" i="2"/>
  <c r="G208" i="2"/>
  <c r="G207" i="2"/>
  <c r="G196" i="2"/>
  <c r="G195" i="2"/>
  <c r="G194" i="2"/>
  <c r="G193" i="2"/>
  <c r="G192" i="2"/>
  <c r="G189" i="2"/>
  <c r="G188" i="2"/>
  <c r="G187" i="2"/>
  <c r="G186" i="2"/>
  <c r="G185" i="2"/>
  <c r="G184" i="2"/>
  <c r="G183" i="2"/>
  <c r="G178" i="2"/>
  <c r="G119" i="2"/>
  <c r="G116" i="2"/>
  <c r="G104" i="2"/>
  <c r="G95" i="2"/>
  <c r="G88" i="2"/>
  <c r="G87" i="2"/>
  <c r="G62" i="2"/>
  <c r="G49" i="2"/>
  <c r="G43" i="2"/>
  <c r="G42" i="2"/>
  <c r="G35" i="2"/>
  <c r="G34" i="2"/>
  <c r="G27" i="2"/>
  <c r="G26" i="2"/>
  <c r="G25" i="2"/>
  <c r="G24" i="2"/>
  <c r="G23" i="2"/>
  <c r="G22" i="2"/>
  <c r="G21" i="2"/>
  <c r="G20" i="2"/>
  <c r="G19" i="2"/>
  <c r="G18" i="2"/>
  <c r="G17" i="2"/>
  <c r="G16" i="2"/>
  <c r="G8" i="2"/>
  <c r="G7" i="2"/>
  <c r="F257" i="2"/>
  <c r="F256" i="2"/>
  <c r="F253" i="2"/>
  <c r="F252" i="2"/>
  <c r="F251" i="2"/>
  <c r="F250" i="2"/>
  <c r="F249" i="2"/>
  <c r="F246" i="2"/>
  <c r="F245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08" i="2"/>
  <c r="F207" i="2"/>
  <c r="F206" i="2"/>
  <c r="F205" i="2"/>
  <c r="F200" i="2"/>
  <c r="F199" i="2"/>
  <c r="F198" i="2"/>
  <c r="F197" i="2"/>
  <c r="F196" i="2"/>
  <c r="F195" i="2"/>
  <c r="F194" i="2"/>
  <c r="F193" i="2"/>
  <c r="F192" i="2"/>
  <c r="F189" i="2"/>
  <c r="F188" i="2"/>
  <c r="F187" i="2"/>
  <c r="F186" i="2"/>
  <c r="F185" i="2"/>
  <c r="F184" i="2"/>
  <c r="F183" i="2"/>
  <c r="F119" i="2"/>
  <c r="F116" i="2"/>
  <c r="F104" i="2"/>
  <c r="F95" i="2"/>
  <c r="F88" i="2"/>
  <c r="F87" i="2"/>
  <c r="F63" i="2"/>
  <c r="F62" i="2"/>
  <c r="F43" i="2"/>
  <c r="F42" i="2"/>
  <c r="F35" i="2"/>
  <c r="F34" i="2"/>
  <c r="F27" i="2"/>
  <c r="F26" i="2"/>
  <c r="F25" i="2"/>
  <c r="F24" i="2"/>
  <c r="F23" i="2"/>
  <c r="F22" i="2"/>
  <c r="F21" i="2"/>
  <c r="F20" i="2"/>
  <c r="F19" i="2"/>
  <c r="F18" i="2"/>
  <c r="F17" i="2"/>
  <c r="F16" i="2"/>
  <c r="F9" i="2"/>
  <c r="F8" i="2"/>
  <c r="F7" i="2"/>
</calcChain>
</file>

<file path=xl/sharedStrings.xml><?xml version="1.0" encoding="utf-8"?>
<sst xmlns="http://schemas.openxmlformats.org/spreadsheetml/2006/main" count="513" uniqueCount="510">
  <si>
    <t>1</t>
  </si>
  <si>
    <t>4</t>
  </si>
  <si>
    <t>5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</si>
  <si>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</si>
  <si>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</si>
  <si>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</si>
  <si>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</si>
  <si>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доходы физических лиц</t>
  </si>
  <si>
    <t xml:space="preserve"> 000 1010200001 0000 110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</si>
  <si>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</si>
  <si>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 000 1010201001 0000 110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</si>
  <si>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</si>
  <si>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</si>
  <si>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</si>
  <si>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</si>
  <si>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000 1010204001 0000 110</t>
  </si>
  <si>
    <t xml:space="preserve">  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</si>
  <si>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 xml:space="preserve"> 000 1010205001 0000 110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</si>
  <si>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</si>
  <si>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</si>
  <si>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</si>
  <si>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</si>
  <si>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</si>
  <si>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</si>
  <si>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</si>
  <si>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000 1030223101 0000 110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</si>
  <si>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</si>
  <si>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</si>
  <si>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</si>
  <si>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000 1030224101 0000 110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</si>
  <si>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</si>
  <si>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</si>
  <si>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</si>
  <si>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000 1030225101 0000 110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</si>
  <si>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</si>
  <si>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</si>
  <si>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</si>
  <si>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000 1030226101 0000 110</t>
  </si>
  <si>
    <t xml:space="preserve">  НАЛОГИ НА СОВОКУПНЫЙ ДОХОД</t>
  </si>
  <si>
    <t xml:space="preserve"> 000 1050000000 0000 000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</si>
  <si>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</si>
  <si>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</si>
  <si>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</si>
  <si>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</si>
  <si>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</si>
  <si>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 Единый сельскохозяйственный налог</t>
  </si>
  <si>
    <t xml:space="preserve"> 000 1050300001 0000 110</t>
  </si>
  <si>
    <t xml:space="preserve"> 000 1050301001 0000 110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</si>
  <si>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</si>
  <si>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</si>
  <si>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городских округов</t>
  </si>
  <si>
    <t xml:space="preserve"> 000 1050401002 0000 110</t>
  </si>
  <si>
    <t xml:space="preserve">  НАЛОГИ НА ИМУЩЕСТВО</t>
  </si>
  <si>
    <t xml:space="preserve"> 000 1060000000 0000 000</t>
  </si>
  <si>
    <t xml:space="preserve">  Налог на имущество физических лиц</t>
  </si>
  <si>
    <t xml:space="preserve"> 000 1060100000 0000 110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</si>
  <si>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</si>
  <si>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000 1060102004 0000 110</t>
  </si>
  <si>
    <t xml:space="preserve">  Земельный налог</t>
  </si>
  <si>
    <t xml:space="preserve"> 000 1060600000 0000 110</t>
  </si>
  <si>
    <t xml:space="preserve">  Земельный налог с организаций</t>
  </si>
  <si>
    <t xml:space="preserve"> 000 1060603000 0000 110</t>
  </si>
  <si>
    <t xml:space="preserve">  Земельный налог с организаций, обладающих земельным участком, расположенным в границах городских округов</t>
  </si>
  <si>
    <t xml:space="preserve"> 000 1060603204 0000 110</t>
  </si>
  <si>
    <t xml:space="preserve">  Земельный налог с физических лиц</t>
  </si>
  <si>
    <t xml:space="preserve"> 000 1060604000 0000 110</t>
  </si>
  <si>
    <t xml:space="preserve">  Земельный налог с физических лиц, обладающих земельным участком, расположенным в границах городских округов</t>
  </si>
  <si>
    <t xml:space="preserve"> 000 1060604204 0000 110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</si>
  <si>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</si>
  <si>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</si>
  <si>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</si>
  <si>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</si>
  <si>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</si>
  <si>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</si>
  <si>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</si>
  <si>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000 1080700001 0000 110</t>
  </si>
  <si>
    <t xml:space="preserve">  Государственная пошлина за выдачу разрешения на установку рекламной конструкции</t>
  </si>
  <si>
    <t xml:space="preserve"> 000 1080715001 0000 110</t>
  </si>
  <si>
    <t xml:space="preserve">  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</si>
  <si>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 xml:space="preserve"> 000 1080717001 0000 110</t>
  </si>
  <si>
    <t xml:space="preserve"> 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</si>
  <si>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 xml:space="preserve"> 000 1080717301 0000 110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</si>
  <si>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</si>
  <si>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</si>
  <si>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Налоги на имущество</t>
  </si>
  <si>
    <t xml:space="preserve"> 000 1090400000 0000 110</t>
  </si>
  <si>
    <t xml:space="preserve">  Земельный налог (по обязательствам, возникшим до 1 января 2006 года)</t>
  </si>
  <si>
    <t xml:space="preserve"> 000 1090405000 0000 110</t>
  </si>
  <si>
    <t xml:space="preserve">  Земельный налог (по обязательствам, возникшим до 1 января 2006 года), мобилизуемый на территориях городских округов</t>
  </si>
  <si>
    <t xml:space="preserve"> 000 1090405204 0000 110</t>
  </si>
  <si>
    <t xml:space="preserve">  Прочие налоги и сборы (по отмененным налогам и сборам субъектов Российской Федерации)</t>
  </si>
  <si>
    <t xml:space="preserve"> 000 1090600002 0000 110</t>
  </si>
  <si>
    <t xml:space="preserve">  Налог с продаж</t>
  </si>
  <si>
    <t xml:space="preserve"> 000 1090601002 0000 110</t>
  </si>
  <si>
    <t xml:space="preserve">  Прочие налоги и сборы (по отмененным местным налогам и сборам)</t>
  </si>
  <si>
    <t xml:space="preserve"> 000 1090700000 0000 110</t>
  </si>
  <si>
    <t xml:space="preserve">  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</si>
  <si>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 xml:space="preserve"> 000 1090703000 0000 110</t>
  </si>
  <si>
    <t xml:space="preserve">  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</si>
  <si>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 xml:space="preserve"> 000 1090703204 0000 110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</si>
  <si>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</si>
  <si>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</si>
  <si>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</si>
  <si>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000 1110100000 0000 120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</si>
  <si>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</si>
  <si>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 xml:space="preserve"> 000 1110104004 0000 120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</si>
  <si>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</si>
  <si>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</si>
  <si>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</si>
  <si>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</si>
  <si>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</si>
  <si>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000 1110501204 0000 120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</si>
  <si>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</si>
  <si>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</si>
  <si>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</si>
  <si>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000 1110502404 0000 120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</si>
  <si>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</si>
  <si>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000 1110503000 0000 120</t>
  </si>
  <si>
    <t xml:space="preserve">  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</si>
  <si>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 000 1110503404 0000 120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</si>
  <si>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</si>
  <si>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000 1110507000 0000 120</t>
  </si>
  <si>
    <t xml:space="preserve">  Доходы от сдачи в аренду имущества, составляющего казну городских округов (за исключением земельных участков)</t>
  </si>
  <si>
    <t xml:space="preserve"> 000 1110507404 0000 120</t>
  </si>
  <si>
    <t xml:space="preserve">  Доходы от предоставления на платной основе парковок (парковочных мест), расположенных на автомобильных дорогах общего пользования и местах внеуличной дорожной сети</t>
  </si>
  <si>
    <t xml:space="preserve"> 000 1110509000 0000 120</t>
  </si>
  <si>
    <t xml:space="preserve">  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городских округов</t>
  </si>
  <si>
    <t xml:space="preserve"> 000 1110509204 0000 120</t>
  </si>
  <si>
    <t xml:space="preserve">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</si>
  <si>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000 1110530000 0000 120</t>
  </si>
  <si>
    <t xml:space="preserve">  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</si>
  <si>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 xml:space="preserve"> 000 1110531000 0000 120</t>
  </si>
  <si>
    <t xml:space="preserve">  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</si>
  <si>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000 1110531204 0000 120</t>
  </si>
  <si>
    <t xml:space="preserve">  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</si>
  <si>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 xml:space="preserve"> 000 1110532000 0000 120</t>
  </si>
  <si>
    <t xml:space="preserve">  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</si>
  <si>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 xml:space="preserve"> 000 1110532404 0000 120</t>
  </si>
  <si>
    <t xml:space="preserve">  Платежи от государственных и муниципальных унитарных предприятий</t>
  </si>
  <si>
    <t xml:space="preserve"> 000 1110700000 0000 120</t>
  </si>
  <si>
    <t xml:space="preserve">  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</si>
  <si>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000 1110701000 0000 120</t>
  </si>
  <si>
    <t xml:space="preserve"> 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</si>
  <si>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 000 1110701404 0000 120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</si>
  <si>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</si>
  <si>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000 1110900000 0000 120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</si>
  <si>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</si>
  <si>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000 1110904000 0000 120</t>
  </si>
  <si>
    <t xml:space="preserve">  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</si>
  <si>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000 1110904404 0000 120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</si>
  <si>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</si>
  <si>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</si>
  <si>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</si>
  <si>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</si>
  <si>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</si>
  <si>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</si>
  <si>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</si>
  <si>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</si>
  <si>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</si>
  <si>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</si>
  <si>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</si>
  <si>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Плата за размещение твердых коммунальных отходов</t>
  </si>
  <si>
    <t xml:space="preserve"> 000 1120104201 0000 120</t>
  </si>
  <si>
    <t xml:space="preserve">  Плата за выбросы загрязняющих веществ, образующихся при сжигании на факельных установках и (или) рассеивании попутного нефтяного газа</t>
  </si>
  <si>
    <t xml:space="preserve"> 000 1120107001 0000 120</t>
  </si>
  <si>
    <t xml:space="preserve">  ДОХОДЫ ОТ ОКАЗАНИЯ ПЛАТНЫХ УСЛУГ И КОМПЕНСАЦИИ ЗАТРАТ ГОСУДАРСТВА</t>
  </si>
  <si>
    <t xml:space="preserve"> 000 1130000000 0000 000</t>
  </si>
  <si>
    <t xml:space="preserve">  Доходы от компенсации затрат государства</t>
  </si>
  <si>
    <t xml:space="preserve"> 000 1130200000 0000 130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</si>
  <si>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</si>
  <si>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</si>
  <si>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городских округов</t>
  </si>
  <si>
    <t xml:space="preserve"> 000 1130299404 0000 130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</si>
  <si>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</si>
  <si>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</si>
  <si>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</si>
  <si>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</si>
  <si>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</si>
  <si>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000 1140204004 0000 410</t>
  </si>
  <si>
    <t xml:space="preserve">  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</si>
  <si>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000 1140204204 0000 410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</si>
  <si>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</si>
  <si>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</si>
  <si>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</si>
  <si>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</si>
  <si>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</si>
  <si>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000 1140601204 0000 430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</si>
  <si>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</si>
  <si>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</si>
  <si>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 xml:space="preserve">  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</si>
  <si>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 000 1140602404 0000 430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</si>
  <si>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</si>
  <si>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 000 1140630000 0000 430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</si>
  <si>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</si>
  <si>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 000 1140631000 0000 430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</si>
  <si>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</si>
  <si>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000 1140631204 0000 430</t>
  </si>
  <si>
    <t xml:space="preserve">  АДМИНИСТРАТИВНЫЕ ПЛАТЕЖИ И СБОРЫ</t>
  </si>
  <si>
    <t xml:space="preserve"> 000 1150000000 0000 000</t>
  </si>
  <si>
    <t xml:space="preserve">  Платежи, взимаемые государственными и муниципальными органами (организациями) за выполнение определенных функций</t>
  </si>
  <si>
    <t xml:space="preserve"> 000 1150200000 0000 140</t>
  </si>
  <si>
    <t xml:space="preserve">  Платежи, взимаемые органами местного самоуправления (организациями) городских округов за выполнение определенных функций</t>
  </si>
  <si>
    <t xml:space="preserve"> 000 1150204004 0000 140</t>
  </si>
  <si>
    <t xml:space="preserve">  ШТРАФЫ, САНКЦИИ, ВОЗМЕЩЕНИЕ УЩЕРБА</t>
  </si>
  <si>
    <t xml:space="preserve"> 000 1160000000 0000 000</t>
  </si>
  <si>
    <t xml:space="preserve">  ПРОЧИЕ НЕНАЛОГОВЫЕ ДОХОДЫ</t>
  </si>
  <si>
    <t xml:space="preserve"> 000 1170000000 0000 000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</si>
  <si>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</si>
  <si>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</si>
  <si>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городских округов</t>
  </si>
  <si>
    <t xml:space="preserve"> 000 1170104004 0000 180</t>
  </si>
  <si>
    <t xml:space="preserve">  БЕЗВОЗМЕЗДНЫЕ ПОСТУПЛЕНИЯ</t>
  </si>
  <si>
    <t xml:space="preserve"> 000 2000000000 0000 000</t>
  </si>
  <si>
    <t xml:space="preserve"> 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</si>
  <si>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</si>
  <si>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 Дотации бюджетам бюджетной системы Российской Федерации</t>
  </si>
  <si>
    <t xml:space="preserve"> 000 2021000000 0000 150</t>
  </si>
  <si>
    <t xml:space="preserve">  Дотации на выравнивание бюджетной обеспеченности</t>
  </si>
  <si>
    <t xml:space="preserve"> 000 2021500100 0000 150</t>
  </si>
  <si>
    <t xml:space="preserve"> 000 2021500104 0000 150</t>
  </si>
  <si>
    <t xml:space="preserve">  Дотации бюджетам на поддержку мер по обеспечению сбалансированности бюджетов</t>
  </si>
  <si>
    <t xml:space="preserve"> 000 2021500200 0000 150</t>
  </si>
  <si>
    <t xml:space="preserve">  Дотации бюджетам городских округов на поддержку мер по обеспечению сбалансированности бюджетов</t>
  </si>
  <si>
    <t xml:space="preserve"> 000 2021500204 0000 150</t>
  </si>
  <si>
    <t xml:space="preserve">  Субсидии бюджетам бюджетной системы Российской Федерации (межбюджетные субсидии)</t>
  </si>
  <si>
    <t xml:space="preserve"> 000 2022000000 0000 150</t>
  </si>
  <si>
    <t xml:space="preserve"> 000 2022007700 0000 150</t>
  </si>
  <si>
    <t xml:space="preserve">  Субсидии бюджетам городских округов на софинансирование капитальных вложений в объекты муниципальной собственности</t>
  </si>
  <si>
    <t xml:space="preserve"> 000 2022007704 0000 150</t>
  </si>
  <si>
    <t xml:space="preserve">  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</si>
  <si>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000 2022021600 0000 150</t>
  </si>
  <si>
    <t xml:space="preserve">  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</si>
  <si>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000 2022021604 0000 150</t>
  </si>
  <si>
    <t xml:space="preserve">  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</si>
  <si>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000 2022523200 0000 150</t>
  </si>
  <si>
    <t xml:space="preserve">  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</si>
  <si>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000 2022523204 0000 150</t>
  </si>
  <si>
    <t xml:space="preserve">  Субсидии бюджетам на реализацию мероприятий по обеспечению жильем молодых семей</t>
  </si>
  <si>
    <t xml:space="preserve"> 000 2022549700 0000 150</t>
  </si>
  <si>
    <t xml:space="preserve">  Субсидии бюджетам городских округов на реализацию мероприятий по обеспечению жильем молодых семей</t>
  </si>
  <si>
    <t xml:space="preserve"> 000 2022549704 0000 150</t>
  </si>
  <si>
    <t xml:space="preserve">  Субсидия бюджетам на поддержку отрасли культуры</t>
  </si>
  <si>
    <t xml:space="preserve"> 000 2022551900 0000 150</t>
  </si>
  <si>
    <t xml:space="preserve">  Субсидия бюджетам городских округов на поддержку отрасли культуры</t>
  </si>
  <si>
    <t xml:space="preserve"> 000 2022551904 0000 150</t>
  </si>
  <si>
    <t xml:space="preserve">  Субсидии бюджетам на реализацию мероприятий по созданию в субъектах Российской Федерации новых мест в общеобразовательных организациях</t>
  </si>
  <si>
    <t xml:space="preserve"> 000 2022552000 0000 150</t>
  </si>
  <si>
    <t xml:space="preserve">  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</si>
  <si>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 xml:space="preserve"> 000 2022552004 0000 150</t>
  </si>
  <si>
    <t xml:space="preserve">  Субсидии бюджетам на реализацию программ формирования современной городской среды</t>
  </si>
  <si>
    <t xml:space="preserve"> 000 2022555500 0000 150</t>
  </si>
  <si>
    <t xml:space="preserve">  Субсидии бюджетам городских округов на реализацию программ формирования современной городской среды</t>
  </si>
  <si>
    <t xml:space="preserve"> 000 2022555504 0000 150</t>
  </si>
  <si>
    <t xml:space="preserve">  Прочие субсидии</t>
  </si>
  <si>
    <t xml:space="preserve"> 000 2022999900 0000 150</t>
  </si>
  <si>
    <t xml:space="preserve">  Прочие субсидии бюджетам городских округов</t>
  </si>
  <si>
    <t xml:space="preserve"> 000 2022999904 0000 150</t>
  </si>
  <si>
    <t xml:space="preserve">  Субвенции бюджетам бюджетной системы Российской Федерации</t>
  </si>
  <si>
    <t xml:space="preserve"> 000 2023000000 0000 150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</si>
  <si>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</si>
  <si>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000 2023002400 0000 150</t>
  </si>
  <si>
    <t xml:space="preserve">  Субвенции бюджетам городских округов на выполнение передаваемых полномочий субъектов Российской Федерации</t>
  </si>
  <si>
    <t xml:space="preserve"> 000 2023002404 0000 150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</si>
  <si>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</si>
  <si>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</si>
  <si>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 xml:space="preserve">  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</si>
  <si>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000 2023002904 0000 150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</si>
  <si>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</si>
  <si>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</si>
  <si>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</si>
  <si>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000 2023508204 0000 150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</si>
  <si>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</si>
  <si>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000 2023512000 0000 150</t>
  </si>
  <si>
    <t xml:space="preserve">  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</si>
  <si>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000 2023512004 0000 150</t>
  </si>
  <si>
    <t xml:space="preserve">  Субвенции бюджетам на выплату единовременного пособия при всех формах устройства детей, лишенных родительского попечения, в семью</t>
  </si>
  <si>
    <t xml:space="preserve"> 000 2023526000 0000 150</t>
  </si>
  <si>
    <t xml:space="preserve">  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</si>
  <si>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 xml:space="preserve"> 000 2023526004 0000 150</t>
  </si>
  <si>
    <t xml:space="preserve">  Иные межбюджетные трансферты</t>
  </si>
  <si>
    <t xml:space="preserve"> 000 2024000000 0000 150</t>
  </si>
  <si>
    <t xml:space="preserve">  Межбюджетные трансферты, передаваемые бюджетам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</si>
  <si>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 000 2024539300 0000 150</t>
  </si>
  <si>
    <t xml:space="preserve">  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</si>
  <si>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 000 2024539304 0000 150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</si>
  <si>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</si>
  <si>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</si>
  <si>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</si>
  <si>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000 2190000004 0000 150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</si>
  <si>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</si>
  <si>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000 2196001004 0000 150</t>
  </si>
  <si>
    <t>Процент  исполнения к прогнозным параметрам доходов</t>
  </si>
  <si>
    <t xml:space="preserve"> 000 1130100000 0000 130</t>
  </si>
  <si>
    <t xml:space="preserve">  Доходы от оказания платных услуг (работ)</t>
  </si>
  <si>
    <t>Код бюджетной классификации</t>
  </si>
  <si>
    <t>Наименование доходов</t>
  </si>
  <si>
    <t>рублей</t>
  </si>
  <si>
    <t xml:space="preserve"> ИТОГО</t>
  </si>
  <si>
    <t xml:space="preserve">  Плата за выбросы загрязняющих веществ в атмосферный воздух стационарными объектами </t>
  </si>
  <si>
    <t xml:space="preserve"> 000 1130150000 0000 130</t>
  </si>
  <si>
    <t xml:space="preserve">  Плата за оказание услуг по присоединению объектов дорожного сервиса к автомобильным дорогам общего пользования</t>
  </si>
  <si>
    <t xml:space="preserve"> 000 1130153004 0000 130</t>
  </si>
  <si>
    <t xml:space="preserve">  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городских округов</t>
  </si>
  <si>
    <t xml:space="preserve"> 000 1130206000 0000 130</t>
  </si>
  <si>
    <t xml:space="preserve">  Доходы, поступающие в порядке возмещения расходов, понесенных в связи с эксплуатацией имущества</t>
  </si>
  <si>
    <t xml:space="preserve"> 000 1130206404 0000 130</t>
  </si>
  <si>
    <t xml:space="preserve">  Доходы, поступающие в порядке возмещения расходов, понесенных в связи с эксплуатацией имущества городских округов</t>
  </si>
  <si>
    <t xml:space="preserve"> 000 1160100001 0000 140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</si>
  <si>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</si>
  <si>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000 1160105001 0000 140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</si>
  <si>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</si>
  <si>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000 1160105301 0000 140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</si>
  <si>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</si>
  <si>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000 1160106001 0000 140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</si>
  <si>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</si>
  <si>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000 1160106301 0000 140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</si>
  <si>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</si>
  <si>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000 1160107001 0000 140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</si>
  <si>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</si>
  <si>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000 1160107301 0000 140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</si>
  <si>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</si>
  <si>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000 1160107401 0000 140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</si>
  <si>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</si>
  <si>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 xml:space="preserve"> 000 1160108001 0000 140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</si>
  <si>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</si>
  <si>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000 1160108401 0000 140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</si>
  <si>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</si>
  <si>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 xml:space="preserve"> 000 1160113001 0000 140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</si>
  <si>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</si>
  <si>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 xml:space="preserve"> 000 1160113301 0000 140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</si>
  <si>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</si>
  <si>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 000 1160114001 0000 140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</si>
  <si>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</si>
  <si>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000 1160114301 0000 140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</si>
  <si>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</si>
  <si>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000 1160115001 0000 140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</si>
  <si>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</si>
  <si>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000 1160115301 0000 140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</si>
  <si>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</si>
  <si>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000 1160115401 0000 140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</si>
  <si>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</si>
  <si>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000 1160117001 0000 140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</si>
  <si>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</si>
  <si>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000 1160117301 0000 140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</si>
  <si>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</si>
  <si>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000 1160119001 0000 140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</si>
  <si>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</si>
  <si>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000 1160119301 0000 140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</si>
  <si>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</si>
  <si>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000 1160119401 0000 140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</si>
  <si>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</si>
  <si>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 xml:space="preserve"> 000 1160120001 0000 140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</si>
  <si>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</si>
  <si>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000 1160120301 0000 140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</si>
  <si>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</si>
  <si>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000 1160200002 0000 140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</si>
  <si>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</si>
  <si>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 xml:space="preserve"> 000 1160201002 0000 140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</si>
  <si>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</si>
  <si>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 000 1160202002 0000 140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</si>
  <si>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</si>
  <si>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000 1160700001 0000 140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</si>
  <si>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</si>
  <si>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000 1160701000 0000 140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</si>
  <si>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</si>
  <si>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 000 1160701004 0000 140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</si>
  <si>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</si>
  <si>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 000 1161000000 0000 140</t>
  </si>
  <si>
    <t xml:space="preserve">  Платежи в целях возмещения причиненного ущерба (убытков)</t>
  </si>
  <si>
    <t xml:space="preserve"> 000 1161006000 0000 140</t>
  </si>
  <si>
    <t xml:space="preserve">  Платежи в целях возмещения убытков, причиненных уклонением от заключения муниципального контракта</t>
  </si>
  <si>
    <t xml:space="preserve"> 000 1161006104 0000 140</t>
  </si>
  <si>
    <t xml:space="preserve">  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</si>
  <si>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 xml:space="preserve"> 000 1161006204 0000 140</t>
  </si>
  <si>
    <t xml:space="preserve">  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</si>
  <si>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000 1161010000 0000 140</t>
  </si>
  <si>
    <t xml:space="preserve">  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</si>
  <si>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 xml:space="preserve"> 000 1161010004 0000 140</t>
  </si>
  <si>
    <t xml:space="preserve">  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</si>
  <si>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 xml:space="preserve"> 000 1161012000 0000 140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</si>
  <si>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</si>
  <si>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 000 1161012301 0000 140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</si>
  <si>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</si>
  <si>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000 1161012901 0000 140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</si>
  <si>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</si>
  <si>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 000 1161100001 0000 140</t>
  </si>
  <si>
    <t xml:space="preserve">  Платежи, уплачиваемые в целях возмещения вреда</t>
  </si>
  <si>
    <t xml:space="preserve"> 000 1161105001 0000 140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</si>
  <si>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</si>
  <si>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 xml:space="preserve"> 000 1161106001 0000 140</t>
  </si>
  <si>
    <t xml:space="preserve">  Платежи, уплачиваемые в целях возмещения вреда, причиняемого автомобильным дорогам</t>
  </si>
  <si>
    <t xml:space="preserve"> 000 1161106401 0000 140</t>
  </si>
  <si>
    <t xml:space="preserve">  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</si>
  <si>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 xml:space="preserve"> 000 2022029900 0000 150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</si>
  <si>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</si>
  <si>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000 2022029904 0000 150</t>
  </si>
  <si>
    <t xml:space="preserve"> 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</si>
  <si>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000 2022030200 0000 150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</si>
  <si>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</si>
  <si>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000 2022030204 0000 150</t>
  </si>
  <si>
    <t xml:space="preserve"> 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</si>
  <si>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000 2022508100 0000 150</t>
  </si>
  <si>
    <t xml:space="preserve">  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</si>
  <si>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 xml:space="preserve"> 000 2022508104 0000 150</t>
  </si>
  <si>
    <t xml:space="preserve">  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</si>
  <si>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 xml:space="preserve"> 000 2023546900 0000 150</t>
  </si>
  <si>
    <t xml:space="preserve">  Субвенции бюджетам на проведение Всероссийской переписи населения 2020 года</t>
  </si>
  <si>
    <t xml:space="preserve"> 000 2023546904 0000 150</t>
  </si>
  <si>
    <t xml:space="preserve">  Субвенции бюджетам городских округов на проведение Всероссийской переписи населения 2020 года</t>
  </si>
  <si>
    <t xml:space="preserve"> 000 2070000000 0000 000</t>
  </si>
  <si>
    <t xml:space="preserve">  ПРОЧИЕ БЕЗВОЗМЕЗДНЫЕ ПОСТУПЛЕНИЯ</t>
  </si>
  <si>
    <t xml:space="preserve"> 000 2070400004 0000 150</t>
  </si>
  <si>
    <t xml:space="preserve">  Прочие безвозмездные поступления в бюджеты городских округов</t>
  </si>
  <si>
    <t xml:space="preserve"> 000 2070405004 0000 150</t>
  </si>
  <si>
    <t>Прогноз доходов на 2021 год</t>
  </si>
  <si>
    <t>Темп роста 2021 к соответствующему периоду 2020,%</t>
  </si>
  <si>
    <t xml:space="preserve"> 000 1010208001 0000 110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</si>
  <si>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</si>
  <si>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 xml:space="preserve"> 000 1160108301 0000 140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</si>
  <si>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</si>
  <si>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</si>
  <si>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 xml:space="preserve"> 000 1160109001 0000 140</t>
  </si>
  <si>
    <t xml:space="preserve"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
</t>
  </si>
  <si>
    <t>000 1160109301 0000 140</t>
  </si>
  <si>
    <t>000 1160111001 0000 140</t>
  </si>
  <si>
    <t xml:space="preserve"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
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</si>
  <si>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</si>
  <si>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 xml:space="preserve"> 000 1160111301 0000 140</t>
  </si>
  <si>
    <t xml:space="preserve"> 000 1160118001 0000 140</t>
  </si>
  <si>
    <t xml:space="preserve"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
</t>
  </si>
  <si>
    <t xml:space="preserve"> 000 1160118301 0000 140</t>
  </si>
  <si>
    <t xml:space="preserve"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
</t>
  </si>
  <si>
    <t xml:space="preserve"> 000 1160133000 0000 140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</si>
  <si>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
</t>
  </si>
  <si>
    <t xml:space="preserve"> 000 1160133301 0000 140</t>
  </si>
  <si>
    <t xml:space="preserve">  
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</si>
  <si>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 000 1161003004 0000 140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</si>
  <si>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</si>
  <si>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000 1161003204 0000 140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</si>
  <si>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</si>
  <si>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Субсидии бюджетам на строительство и реконструкцию (модернизацию) объектов питьевого водоснабжения</t>
  </si>
  <si>
    <t xml:space="preserve"> 000 2022524300 0000 150</t>
  </si>
  <si>
    <t>Субсидии бюджетам городских округов на строительство и реконструкцию (модернизацию) объектов питьевого водоснабжения</t>
  </si>
  <si>
    <t xml:space="preserve"> 000 2022524304 0000 150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</si>
  <si>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</si>
  <si>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</si>
  <si>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</si>
  <si>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000 2022530404 0000 150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</si>
  <si>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</si>
  <si>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</si>
  <si>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000 2024530300 0000 150</t>
  </si>
  <si>
    <t xml:space="preserve"> 000 2024530304 0000 150</t>
  </si>
  <si>
    <t>Межбюджетные трансферты, передаваемые бюджетам на создание модельных муниципальных библиотек</t>
  </si>
  <si>
    <t>Межбюджетные трансферты, передаваемые бюджетам городских округов на создание модельных муниципальных библиотек</t>
  </si>
  <si>
    <t xml:space="preserve"> 000 2024545400 0000 150</t>
  </si>
  <si>
    <t xml:space="preserve"> 000 2024545404 0000 150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</si>
  <si>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</t>
  </si>
  <si>
    <t xml:space="preserve"> 000 2194530304 0000 150</t>
  </si>
  <si>
    <t>Кассовое исполнение за         1 полугодие  2020 года</t>
  </si>
  <si>
    <t>Кассовое исполнение             за 1 полугодие  2021 года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</si>
  <si>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</si>
  <si>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000 1090705000 0000 110</t>
  </si>
  <si>
    <t xml:space="preserve">  Прочие местные налоги и сборы</t>
  </si>
  <si>
    <t xml:space="preserve"> 000 1090705204 0000 110</t>
  </si>
  <si>
    <t xml:space="preserve"> Прочие местные налоги и сборы, мобилизуемые на территориях городских округов</t>
  </si>
  <si>
    <t xml:space="preserve"> Дотации бюджетам городских округов на выравнивание бюджетной обеспеченности из бюджета субъекта Российской Федерации
</t>
  </si>
  <si>
    <t xml:space="preserve"> 000 2021585300 0000 150</t>
  </si>
  <si>
    <t xml:space="preserve"> Дотации бюджетам на поддержку мер по обеспечению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</si>
  <si>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 xml:space="preserve"> 000 2021585304 0000 150</t>
  </si>
  <si>
    <t xml:space="preserve"> Дотации бюджетам городских округов на поддержку мер по обеспечению 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</t>
  </si>
  <si>
    <t>Субсидии бюджетам на софинансирование капитальных вложений в объекты муниципальной собственности</t>
  </si>
  <si>
    <t>000 2022502100 0000 150</t>
  </si>
  <si>
    <t xml:space="preserve"> 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</si>
  <si>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>000 2022502104 0000 150</t>
  </si>
  <si>
    <t xml:space="preserve"> 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</si>
  <si>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000 2022502700 0000 150</t>
  </si>
  <si>
    <t xml:space="preserve"> Субсидии бюджетам на реализацию мероприятий государственной программы Российской Федерации "Доступная среда"</t>
  </si>
  <si>
    <t xml:space="preserve"> 000 2022502704 0000 150</t>
  </si>
  <si>
    <t>Субсидии бюджетам городских округов на реализацию мероприятий государственной программы Российской Федерации "Доступная среда"</t>
  </si>
  <si>
    <t xml:space="preserve"> 000 2022525500 0000 150</t>
  </si>
  <si>
    <t xml:space="preserve"> Субсидии бюджетам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</si>
  <si>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 xml:space="preserve"> 000 2022525504 0000 150</t>
  </si>
  <si>
    <t>Субсидии бюджетам городских округов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</si>
  <si>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000 2022549100 0000 150</t>
  </si>
  <si>
    <t>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</si>
  <si>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 xml:space="preserve"> 000 2022549104 0000 150</t>
  </si>
  <si>
    <t>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</si>
  <si>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 xml:space="preserve"> 000 2022549500 0000 150</t>
  </si>
  <si>
    <t xml:space="preserve"> Субсидии бюджетам на реализацию федеральной целевой программы "Развитие физической культуры и спорта в Российской Федерации на 2016 - 2020 годы"</t>
  </si>
  <si>
    <t>000 2022549504 0000 150</t>
  </si>
  <si>
    <t xml:space="preserve">  Субсидии бюджетам городских округов на реализацию федеральной целевой программы "Развитие физической культуры и спорта в Российской Федерации на 2016 - 2020 годы"</t>
  </si>
  <si>
    <t xml:space="preserve"> 000 1090701000 0000 110</t>
  </si>
  <si>
    <t xml:space="preserve">Налог на рекламу
</t>
  </si>
  <si>
    <t xml:space="preserve"> 000 1090701204 0000 110</t>
  </si>
  <si>
    <t xml:space="preserve">Налог на рекламу, мобилизуемый на территориях городских округов
</t>
  </si>
  <si>
    <t xml:space="preserve"> 000 1160110001 0000 140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</si>
  <si>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
</t>
  </si>
  <si>
    <t xml:space="preserve"> 000 1160110301 0000 140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</si>
  <si>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
</t>
  </si>
  <si>
    <t xml:space="preserve"> 000 1160709000 0000 140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</si>
  <si>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
</t>
  </si>
  <si>
    <t xml:space="preserve"> 000 1160709004 0000 140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</si>
  <si>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
</t>
  </si>
  <si>
    <t xml:space="preserve"> 000 1171500000 0000 150</t>
  </si>
  <si>
    <t>Инициативные платежи</t>
  </si>
  <si>
    <t xml:space="preserve"> 000 1171502004 0000 150</t>
  </si>
  <si>
    <t>Инициативные платежи, зачисляемые в бюджеты городских округов</t>
  </si>
  <si>
    <t xml:space="preserve"> 000 2192552004 0000 150</t>
  </si>
  <si>
    <t xml:space="preserve">Возврат остатков субсидий на реализацию мероприятий по созданию в субъектах Российской Федерации новых мест в общеобразовательных организациях из бюджетов городских округов
</t>
  </si>
  <si>
    <t xml:space="preserve">Доходы бюджета города Брянска за первое полугодие 2021 года по видам доходов в сравнении с аналогичным периодом 2020 года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</si>
</sst>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3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5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10" fillId="0" borderId="1"/>
    <xf numFmtId="0" fontId="10" fillId="0" borderId="15"/>
    <xf numFmtId="49" fontId="7" fillId="0" borderId="16">
      <alignment horizontal="center" vertical="center" wrapText="1"/>
    </xf>
    <xf numFmtId="49" fontId="7" fillId="0" borderId="4">
      <alignment horizontal="center" vertical="center" wrapText="1"/>
    </xf>
    <xf numFmtId="0" fontId="7" fillId="0" borderId="17">
      <alignment horizontal="left" wrapText="1"/>
    </xf>
    <xf numFmtId="49" fontId="7" fillId="0" borderId="18">
      <alignment horizontal="center" wrapText="1"/>
    </xf>
    <xf numFmtId="49" fontId="7" fillId="0" borderId="19">
      <alignment horizontal="center"/>
    </xf>
    <xf numFmtId="4" fontId="7" fillId="0" borderId="16">
      <alignment horizontal="right"/>
    </xf>
    <xf numFmtId="4" fontId="7" fillId="0" borderId="20">
      <alignment horizontal="right"/>
    </xf>
    <xf numFmtId="0" fontId="7" fillId="0" borderId="21">
      <alignment horizontal="left" wrapText="1"/>
    </xf>
    <xf numFmtId="0" fontId="7" fillId="0" borderId="22">
      <alignment horizontal="left" wrapText="1" indent="1"/>
    </xf>
    <xf numFmtId="49" fontId="7" fillId="0" borderId="23">
      <alignment horizontal="center" wrapText="1"/>
    </xf>
    <xf numFmtId="49" fontId="7" fillId="0" borderId="24">
      <alignment horizontal="center"/>
    </xf>
    <xf numFmtId="49" fontId="7" fillId="0" borderId="25">
      <alignment horizontal="center"/>
    </xf>
    <xf numFmtId="0" fontId="7" fillId="0" borderId="26">
      <alignment horizontal="left" wrapText="1" indent="1"/>
    </xf>
    <xf numFmtId="0" fontId="7" fillId="0" borderId="20">
      <alignment horizontal="left" wrapText="1" indent="2"/>
    </xf>
    <xf numFmtId="49" fontId="7" fillId="0" borderId="27">
      <alignment horizontal="center"/>
    </xf>
    <xf numFmtId="49" fontId="7" fillId="0" borderId="16">
      <alignment horizontal="center"/>
    </xf>
    <xf numFmtId="0" fontId="7" fillId="0" borderId="9">
      <alignment horizontal="left" wrapText="1" indent="2"/>
    </xf>
    <xf numFmtId="0" fontId="7" fillId="0" borderId="15"/>
    <xf numFmtId="0" fontId="7" fillId="2" borderId="15"/>
    <xf numFmtId="0" fontId="7" fillId="2" borderId="28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49" fontId="7" fillId="0" borderId="1">
      <alignment horizontal="center"/>
    </xf>
    <xf numFmtId="0" fontId="7" fillId="0" borderId="2">
      <alignment horizontal="left"/>
    </xf>
    <xf numFmtId="49" fontId="7" fillId="0" borderId="2"/>
    <xf numFmtId="0" fontId="7" fillId="0" borderId="2"/>
    <xf numFmtId="0" fontId="4" fillId="0" borderId="2"/>
    <xf numFmtId="0" fontId="7" fillId="0" borderId="29">
      <alignment horizontal="left" wrapText="1"/>
    </xf>
    <xf numFmtId="49" fontId="7" fillId="0" borderId="19">
      <alignment horizontal="center" wrapText="1"/>
    </xf>
    <xf numFmtId="4" fontId="7" fillId="0" borderId="30">
      <alignment horizontal="right"/>
    </xf>
    <xf numFmtId="4" fontId="7" fillId="0" borderId="31">
      <alignment horizontal="right"/>
    </xf>
    <xf numFmtId="0" fontId="7" fillId="0" borderId="32">
      <alignment horizontal="left" wrapText="1"/>
    </xf>
    <xf numFmtId="49" fontId="7" fillId="0" borderId="27">
      <alignment horizontal="center" wrapText="1"/>
    </xf>
    <xf numFmtId="49" fontId="7" fillId="0" borderId="20">
      <alignment horizontal="center"/>
    </xf>
    <xf numFmtId="0" fontId="7" fillId="0" borderId="31">
      <alignment horizontal="left" wrapText="1" indent="2"/>
    </xf>
    <xf numFmtId="49" fontId="7" fillId="0" borderId="33">
      <alignment horizontal="center"/>
    </xf>
    <xf numFmtId="49" fontId="7" fillId="0" borderId="30">
      <alignment horizontal="center"/>
    </xf>
    <xf numFmtId="0" fontId="7" fillId="0" borderId="11">
      <alignment horizontal="left" wrapText="1" indent="2"/>
    </xf>
    <xf numFmtId="0" fontId="7" fillId="0" borderId="12"/>
    <xf numFmtId="0" fontId="7" fillId="0" borderId="34"/>
    <xf numFmtId="0" fontId="1" fillId="0" borderId="35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19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4" fillId="0" borderId="13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0" fontId="7" fillId="0" borderId="22">
      <alignment horizontal="left" wrapText="1"/>
    </xf>
    <xf numFmtId="0" fontId="7" fillId="0" borderId="26">
      <alignment horizontal="left" wrapText="1"/>
    </xf>
    <xf numFmtId="0" fontId="4" fillId="0" borderId="24"/>
    <xf numFmtId="0" fontId="4" fillId="0" borderId="25"/>
    <xf numFmtId="0" fontId="7" fillId="0" borderId="29">
      <alignment horizontal="left" wrapText="1" indent="1"/>
    </xf>
    <xf numFmtId="49" fontId="7" fillId="0" borderId="33">
      <alignment horizontal="center" wrapText="1"/>
    </xf>
    <xf numFmtId="0" fontId="7" fillId="0" borderId="32">
      <alignment horizontal="left" wrapText="1" indent="1"/>
    </xf>
    <xf numFmtId="0" fontId="7" fillId="0" borderId="22">
      <alignment horizontal="left" wrapText="1" indent="2"/>
    </xf>
    <xf numFmtId="0" fontId="7" fillId="0" borderId="26">
      <alignment horizontal="left" wrapText="1" indent="2"/>
    </xf>
    <xf numFmtId="0" fontId="7" fillId="0" borderId="39">
      <alignment horizontal="left" wrapText="1" indent="2"/>
    </xf>
    <xf numFmtId="49" fontId="7" fillId="0" borderId="33">
      <alignment horizontal="center" shrinkToFit="1"/>
    </xf>
    <xf numFmtId="49" fontId="7" fillId="0" borderId="30">
      <alignment horizontal="center" shrinkToFit="1"/>
    </xf>
    <xf numFmtId="0" fontId="7" fillId="0" borderId="32">
      <alignment horizontal="left" wrapText="1" indent="2"/>
    </xf>
    <xf numFmtId="0" fontId="11" fillId="0" borderId="40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18">
      <alignment horizontal="center"/>
    </xf>
    <xf numFmtId="0" fontId="10" fillId="0" borderId="8"/>
    <xf numFmtId="49" fontId="12" fillId="0" borderId="42">
      <alignment horizontal="left" vertical="center" wrapText="1"/>
    </xf>
    <xf numFmtId="49" fontId="1" fillId="0" borderId="27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3">
      <alignment horizontal="center" vertical="center" wrapText="1"/>
    </xf>
    <xf numFmtId="0" fontId="7" fillId="0" borderId="24"/>
    <xf numFmtId="4" fontId="7" fillId="0" borderId="24">
      <alignment horizontal="right"/>
    </xf>
    <xf numFmtId="4" fontId="7" fillId="0" borderId="25">
      <alignment horizontal="right"/>
    </xf>
    <xf numFmtId="49" fontId="7" fillId="0" borderId="39">
      <alignment horizontal="left" vertical="center" wrapText="1" indent="3"/>
    </xf>
    <xf numFmtId="49" fontId="7" fillId="0" borderId="33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27">
      <alignment horizontal="center" vertical="center" wrapText="1"/>
    </xf>
    <xf numFmtId="49" fontId="7" fillId="0" borderId="44">
      <alignment horizontal="left" vertical="center" wrapText="1" indent="3"/>
    </xf>
    <xf numFmtId="0" fontId="12" fillId="0" borderId="41">
      <alignment horizontal="left" vertical="center" wrapText="1"/>
    </xf>
    <xf numFmtId="49" fontId="7" fillId="0" borderId="45">
      <alignment horizontal="center" vertical="center" wrapText="1"/>
    </xf>
    <xf numFmtId="4" fontId="7" fillId="0" borderId="4">
      <alignment horizontal="right"/>
    </xf>
    <xf numFmtId="4" fontId="7" fillId="0" borderId="46">
      <alignment horizontal="right"/>
    </xf>
    <xf numFmtId="0" fontId="11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1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1" fillId="0" borderId="18">
      <alignment horizontal="center" vertical="center" wrapText="1"/>
    </xf>
    <xf numFmtId="0" fontId="7" fillId="0" borderId="25"/>
    <xf numFmtId="0" fontId="11" fillId="0" borderId="13">
      <alignment horizontal="center" vertical="center" textRotation="90"/>
    </xf>
    <xf numFmtId="0" fontId="11" fillId="0" borderId="2">
      <alignment horizontal="center" vertical="center" textRotation="90"/>
    </xf>
    <xf numFmtId="0" fontId="11" fillId="0" borderId="40">
      <alignment horizontal="center" vertical="center" textRotation="90"/>
    </xf>
    <xf numFmtId="49" fontId="12" fillId="0" borderId="41">
      <alignment horizontal="left" vertical="center" wrapText="1"/>
    </xf>
    <xf numFmtId="0" fontId="11" fillId="0" borderId="16">
      <alignment horizontal="center" vertical="center" textRotation="90"/>
    </xf>
    <xf numFmtId="0" fontId="1" fillId="0" borderId="18">
      <alignment horizontal="center" vertical="center"/>
    </xf>
    <xf numFmtId="0" fontId="7" fillId="0" borderId="42">
      <alignment horizontal="left" vertical="center" wrapText="1"/>
    </xf>
    <xf numFmtId="0" fontId="7" fillId="0" borderId="23">
      <alignment horizontal="center" vertical="center"/>
    </xf>
    <xf numFmtId="0" fontId="7" fillId="0" borderId="33">
      <alignment horizontal="center" vertical="center"/>
    </xf>
    <xf numFmtId="0" fontId="7" fillId="0" borderId="27">
      <alignment horizontal="center" vertical="center"/>
    </xf>
    <xf numFmtId="0" fontId="7" fillId="0" borderId="44">
      <alignment horizontal="left" vertical="center" wrapText="1"/>
    </xf>
    <xf numFmtId="0" fontId="1" fillId="0" borderId="27">
      <alignment horizontal="center" vertical="center"/>
    </xf>
    <xf numFmtId="0" fontId="7" fillId="0" borderId="45">
      <alignment horizontal="center" vertical="center"/>
    </xf>
    <xf numFmtId="49" fontId="1" fillId="0" borderId="18">
      <alignment horizontal="center" vertical="center"/>
    </xf>
    <xf numFmtId="49" fontId="7" fillId="0" borderId="42">
      <alignment horizontal="left" vertical="center" wrapText="1"/>
    </xf>
    <xf numFmtId="49" fontId="7" fillId="0" borderId="23">
      <alignment horizontal="center" vertical="center"/>
    </xf>
    <xf numFmtId="49" fontId="7" fillId="0" borderId="33">
      <alignment horizontal="center" vertical="center"/>
    </xf>
    <xf numFmtId="49" fontId="7" fillId="0" borderId="27">
      <alignment horizontal="center" vertical="center"/>
    </xf>
    <xf numFmtId="49" fontId="7" fillId="0" borderId="44">
      <alignment horizontal="left" vertical="center" wrapText="1"/>
    </xf>
    <xf numFmtId="49" fontId="7" fillId="0" borderId="45">
      <alignment horizontal="center" vertical="center"/>
    </xf>
    <xf numFmtId="49" fontId="7" fillId="0" borderId="2">
      <alignment horizontal="center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3" fillId="0" borderId="2">
      <alignment wrapText="1"/>
    </xf>
    <xf numFmtId="0" fontId="13" fillId="0" borderId="16">
      <alignment wrapText="1"/>
    </xf>
    <xf numFmtId="0" fontId="13" fillId="0" borderId="13">
      <alignment wrapText="1"/>
    </xf>
    <xf numFmtId="0" fontId="7" fillId="0" borderId="13"/>
    <xf numFmtId="0" fontId="15" fillId="0" borderId="0"/>
    <xf numFmtId="0" fontId="15" fillId="0" borderId="0"/>
    <xf numFmtId="0" fontId="15" fillId="0" borderId="0"/>
    <xf numFmtId="0" fontId="5" fillId="0" borderId="1"/>
    <xf numFmtId="0" fontId="5" fillId="0" borderId="1"/>
    <xf numFmtId="0" fontId="14" fillId="3" borderId="1"/>
    <xf numFmtId="0" fontId="14" fillId="0" borderId="1"/>
  </cellStyleXfs>
  <cellXfs count="52">
    <xf numFmtId="0" fontId="0" fillId="0" borderId="0" xfId="0"/>
    <xf numFmtId="4" fontId="16" fillId="0" borderId="47" xfId="0" applyNumberFormat="1" applyFont="1" applyBorder="1" applyAlignment="1" applyProtection="1">
      <alignment horizontal="center" vertical="center" wrapText="1"/>
      <protection locked="0"/>
    </xf>
    <xf numFmtId="4" fontId="16" fillId="0" borderId="47" xfId="0" applyNumberFormat="1" applyFont="1" applyBorder="1" applyAlignment="1" applyProtection="1">
      <alignment horizontal="center" wrapText="1"/>
      <protection locked="0"/>
    </xf>
    <xf numFmtId="0" fontId="16" fillId="0" borderId="47" xfId="0" applyFont="1" applyBorder="1" applyAlignment="1" applyProtection="1">
      <alignment horizontal="center" vertical="center" wrapText="1"/>
      <protection locked="0"/>
    </xf>
    <xf numFmtId="0" fontId="17" fillId="0" borderId="1" xfId="5" applyNumberFormat="1" applyFont="1" applyProtection="1"/>
    <xf numFmtId="0" fontId="19" fillId="0" borderId="0" xfId="0" applyFont="1" applyProtection="1">
      <protection locked="0"/>
    </xf>
    <xf numFmtId="0" fontId="18" fillId="0" borderId="1" xfId="1" applyNumberFormat="1" applyFont="1" applyAlignment="1" applyProtection="1"/>
    <xf numFmtId="0" fontId="17" fillId="0" borderId="1" xfId="12" applyNumberFormat="1" applyFont="1" applyProtection="1">
      <alignment horizontal="left"/>
    </xf>
    <xf numFmtId="49" fontId="17" fillId="0" borderId="1" xfId="23" applyFont="1" applyProtection="1"/>
    <xf numFmtId="49" fontId="17" fillId="0" borderId="47" xfId="36" applyFont="1" applyBorder="1" applyAlignment="1" applyProtection="1">
      <alignment horizontal="center" vertical="center" wrapText="1"/>
      <protection locked="0"/>
    </xf>
    <xf numFmtId="49" fontId="17" fillId="0" borderId="47" xfId="36" applyFont="1" applyBorder="1" applyProtection="1">
      <alignment horizontal="center" vertical="center" wrapText="1"/>
      <protection locked="0"/>
    </xf>
    <xf numFmtId="0" fontId="17" fillId="0" borderId="47" xfId="49" applyNumberFormat="1" applyFont="1" applyBorder="1" applyAlignment="1" applyProtection="1">
      <alignment wrapText="1"/>
    </xf>
    <xf numFmtId="49" fontId="17" fillId="0" borderId="47" xfId="51" applyFont="1" applyBorder="1" applyProtection="1">
      <alignment horizontal="center"/>
    </xf>
    <xf numFmtId="0" fontId="16" fillId="0" borderId="0" xfId="0" applyFont="1" applyProtection="1">
      <protection locked="0"/>
    </xf>
    <xf numFmtId="0" fontId="17" fillId="0" borderId="1" xfId="19" applyNumberFormat="1" applyFont="1" applyAlignment="1" applyProtection="1"/>
    <xf numFmtId="0" fontId="17" fillId="0" borderId="1" xfId="19" applyNumberFormat="1" applyFont="1" applyProtection="1"/>
    <xf numFmtId="0" fontId="17" fillId="2" borderId="1" xfId="56" applyNumberFormat="1" applyFont="1" applyProtection="1"/>
    <xf numFmtId="0" fontId="19" fillId="0" borderId="0" xfId="0" applyFont="1" applyAlignment="1" applyProtection="1">
      <protection locked="0"/>
    </xf>
    <xf numFmtId="49" fontId="18" fillId="0" borderId="47" xfId="36" applyFont="1" applyBorder="1" applyProtection="1">
      <alignment horizontal="center" vertical="center" wrapText="1"/>
      <protection locked="0"/>
    </xf>
    <xf numFmtId="49" fontId="18" fillId="0" borderId="47" xfId="36" applyFont="1" applyBorder="1" applyAlignment="1" applyProtection="1">
      <alignment horizontal="center" vertical="center" wrapText="1"/>
      <protection locked="0"/>
    </xf>
    <xf numFmtId="1" fontId="18" fillId="0" borderId="47" xfId="36" applyNumberFormat="1" applyFont="1" applyBorder="1" applyAlignment="1" applyProtection="1">
      <alignment horizontal="center" vertical="center" wrapText="1"/>
    </xf>
    <xf numFmtId="1" fontId="18" fillId="0" borderId="47" xfId="37" applyNumberFormat="1" applyFont="1" applyBorder="1" applyAlignment="1" applyProtection="1">
      <alignment horizontal="center" vertical="center" wrapText="1"/>
    </xf>
    <xf numFmtId="1" fontId="18" fillId="0" borderId="47" xfId="11" applyNumberFormat="1" applyFont="1" applyBorder="1" applyAlignment="1" applyProtection="1">
      <alignment horizontal="center" vertical="center"/>
    </xf>
    <xf numFmtId="49" fontId="18" fillId="0" borderId="47" xfId="51" applyFont="1" applyBorder="1" applyProtection="1">
      <alignment horizontal="center"/>
    </xf>
    <xf numFmtId="0" fontId="18" fillId="0" borderId="47" xfId="49" applyNumberFormat="1" applyFont="1" applyBorder="1" applyAlignment="1" applyProtection="1">
      <alignment wrapText="1"/>
    </xf>
    <xf numFmtId="49" fontId="20" fillId="0" borderId="47" xfId="51" applyFont="1" applyBorder="1" applyProtection="1">
      <alignment horizontal="center"/>
    </xf>
    <xf numFmtId="0" fontId="20" fillId="0" borderId="47" xfId="49" applyNumberFormat="1" applyFont="1" applyBorder="1" applyAlignment="1" applyProtection="1">
      <alignment wrapText="1"/>
    </xf>
    <xf numFmtId="4" fontId="17" fillId="0" borderId="1" xfId="7" applyNumberFormat="1" applyFont="1" applyProtection="1"/>
    <xf numFmtId="4" fontId="18" fillId="0" borderId="1" xfId="7" applyNumberFormat="1" applyFont="1" applyProtection="1"/>
    <xf numFmtId="4" fontId="19" fillId="0" borderId="0" xfId="0" applyNumberFormat="1" applyFont="1" applyProtection="1">
      <protection locked="0"/>
    </xf>
    <xf numFmtId="3" fontId="18" fillId="0" borderId="47" xfId="7" applyNumberFormat="1" applyFont="1" applyBorder="1" applyAlignment="1" applyProtection="1">
      <alignment horizontal="center" vertical="center"/>
    </xf>
    <xf numFmtId="49" fontId="17" fillId="4" borderId="47" xfId="51" applyFont="1" applyFill="1" applyBorder="1" applyProtection="1">
      <alignment horizontal="center"/>
    </xf>
    <xf numFmtId="0" fontId="17" fillId="4" borderId="47" xfId="49" applyNumberFormat="1" applyFont="1" applyFill="1" applyBorder="1" applyAlignment="1" applyProtection="1">
      <alignment wrapText="1"/>
    </xf>
    <xf numFmtId="49" fontId="17" fillId="0" borderId="47" xfId="51" applyFont="1" applyBorder="1" applyAlignment="1" applyProtection="1">
      <alignment horizontal="center"/>
    </xf>
    <xf numFmtId="0" fontId="17" fillId="0" borderId="47" xfId="49" applyNumberFormat="1" applyFont="1" applyBorder="1" applyAlignment="1" applyProtection="1">
      <alignment horizontal="left" wrapText="1"/>
    </xf>
    <xf numFmtId="4" fontId="20" fillId="4" borderId="47" xfId="41" applyNumberFormat="1" applyFont="1" applyFill="1" applyBorder="1" applyProtection="1">
      <alignment horizontal="right"/>
    </xf>
    <xf numFmtId="4" fontId="17" fillId="4" borderId="47" xfId="41" applyNumberFormat="1" applyFont="1" applyFill="1" applyBorder="1" applyProtection="1">
      <alignment horizontal="right"/>
    </xf>
    <xf numFmtId="4" fontId="22" fillId="4" borderId="47" xfId="41" applyNumberFormat="1" applyFont="1" applyFill="1" applyBorder="1" applyProtection="1">
      <alignment horizontal="right"/>
    </xf>
    <xf numFmtId="4" fontId="19" fillId="4" borderId="47" xfId="41" applyNumberFormat="1" applyFont="1" applyFill="1" applyBorder="1" applyProtection="1">
      <alignment horizontal="right"/>
    </xf>
    <xf numFmtId="4" fontId="18" fillId="4" borderId="47" xfId="41" applyNumberFormat="1" applyFont="1" applyFill="1" applyBorder="1" applyProtection="1">
      <alignment horizontal="right"/>
    </xf>
    <xf numFmtId="10" fontId="18" fillId="4" borderId="47" xfId="16" applyNumberFormat="1" applyFont="1" applyFill="1" applyBorder="1" applyProtection="1"/>
    <xf numFmtId="10" fontId="18" fillId="4" borderId="47" xfId="7" applyNumberFormat="1" applyFont="1" applyFill="1" applyBorder="1" applyProtection="1"/>
    <xf numFmtId="10" fontId="20" fillId="4" borderId="47" xfId="16" applyNumberFormat="1" applyFont="1" applyFill="1" applyBorder="1" applyProtection="1"/>
    <xf numFmtId="10" fontId="20" fillId="4" borderId="47" xfId="7" applyNumberFormat="1" applyFont="1" applyFill="1" applyBorder="1" applyProtection="1"/>
    <xf numFmtId="10" fontId="17" fillId="4" borderId="47" xfId="16" applyNumberFormat="1" applyFont="1" applyFill="1" applyBorder="1" applyProtection="1"/>
    <xf numFmtId="10" fontId="17" fillId="4" borderId="47" xfId="7" applyNumberFormat="1" applyFont="1" applyFill="1" applyBorder="1" applyProtection="1"/>
    <xf numFmtId="49" fontId="17" fillId="0" borderId="47" xfId="46" applyNumberFormat="1" applyFont="1" applyBorder="1" applyAlignment="1" applyProtection="1">
      <alignment horizontal="center" vertical="top"/>
    </xf>
    <xf numFmtId="0" fontId="17" fillId="0" borderId="47" xfId="49" applyNumberFormat="1" applyFont="1" applyBorder="1" applyAlignment="1" applyProtection="1">
      <alignment vertical="top" wrapText="1"/>
    </xf>
    <xf numFmtId="49" fontId="17" fillId="0" borderId="47" xfId="46" applyNumberFormat="1" applyFont="1" applyBorder="1" applyAlignment="1" applyProtection="1">
      <alignment horizontal="center"/>
    </xf>
    <xf numFmtId="0" fontId="21" fillId="0" borderId="1" xfId="5" applyNumberFormat="1" applyFont="1" applyAlignment="1" applyProtection="1">
      <alignment horizontal="center" wrapText="1"/>
    </xf>
    <xf numFmtId="0" fontId="18" fillId="0" borderId="48" xfId="38" applyNumberFormat="1" applyFont="1" applyBorder="1" applyAlignment="1" applyProtection="1">
      <alignment horizontal="left" wrapText="1"/>
    </xf>
    <xf numFmtId="0" fontId="18" fillId="0" borderId="49" xfId="38" applyNumberFormat="1" applyFont="1" applyBorder="1" applyAlignment="1" applyProtection="1">
      <alignment horizontal="left" wrapText="1"/>
    </xf>
  </cellXfs>
  <cellStyles count="175">
    <cellStyle name="br" xfId="170"/>
    <cellStyle name="col" xfId="169"/>
    <cellStyle name="style0" xfId="171"/>
    <cellStyle name="td" xfId="172"/>
    <cellStyle name="tr" xfId="168"/>
    <cellStyle name="xl100" xfId="81"/>
    <cellStyle name="xl101" xfId="68"/>
    <cellStyle name="xl102" xfId="82"/>
    <cellStyle name="xl103" xfId="74"/>
    <cellStyle name="xl104" xfId="84"/>
    <cellStyle name="xl105" xfId="62"/>
    <cellStyle name="xl106" xfId="63"/>
    <cellStyle name="xl107" xfId="87"/>
    <cellStyle name="xl108" xfId="89"/>
    <cellStyle name="xl109" xfId="93"/>
    <cellStyle name="xl110" xfId="96"/>
    <cellStyle name="xl111" xfId="98"/>
    <cellStyle name="xl112" xfId="85"/>
    <cellStyle name="xl113" xfId="88"/>
    <cellStyle name="xl114" xfId="94"/>
    <cellStyle name="xl115" xfId="99"/>
    <cellStyle name="xl116" xfId="86"/>
    <cellStyle name="xl117" xfId="100"/>
    <cellStyle name="xl118" xfId="90"/>
    <cellStyle name="xl119" xfId="95"/>
    <cellStyle name="xl120" xfId="97"/>
    <cellStyle name="xl121" xfId="101"/>
    <cellStyle name="xl122" xfId="91"/>
    <cellStyle name="xl123" xfId="92"/>
    <cellStyle name="xl124" xfId="102"/>
    <cellStyle name="xl125" xfId="125"/>
    <cellStyle name="xl126" xfId="129"/>
    <cellStyle name="xl127" xfId="133"/>
    <cellStyle name="xl128" xfId="139"/>
    <cellStyle name="xl129" xfId="140"/>
    <cellStyle name="xl130" xfId="141"/>
    <cellStyle name="xl131" xfId="143"/>
    <cellStyle name="xl132" xfId="164"/>
    <cellStyle name="xl133" xfId="166"/>
    <cellStyle name="xl134" xfId="103"/>
    <cellStyle name="xl135" xfId="106"/>
    <cellStyle name="xl136" xfId="109"/>
    <cellStyle name="xl137" xfId="111"/>
    <cellStyle name="xl138" xfId="116"/>
    <cellStyle name="xl139" xfId="118"/>
    <cellStyle name="xl140" xfId="120"/>
    <cellStyle name="xl141" xfId="121"/>
    <cellStyle name="xl142" xfId="126"/>
    <cellStyle name="xl143" xfId="130"/>
    <cellStyle name="xl144" xfId="134"/>
    <cellStyle name="xl145" xfId="142"/>
    <cellStyle name="xl146" xfId="145"/>
    <cellStyle name="xl147" xfId="149"/>
    <cellStyle name="xl148" xfId="153"/>
    <cellStyle name="xl149" xfId="157"/>
    <cellStyle name="xl150" xfId="107"/>
    <cellStyle name="xl151" xfId="110"/>
    <cellStyle name="xl152" xfId="112"/>
    <cellStyle name="xl153" xfId="117"/>
    <cellStyle name="xl154" xfId="119"/>
    <cellStyle name="xl155" xfId="122"/>
    <cellStyle name="xl156" xfId="127"/>
    <cellStyle name="xl157" xfId="131"/>
    <cellStyle name="xl158" xfId="135"/>
    <cellStyle name="xl159" xfId="137"/>
    <cellStyle name="xl160" xfId="144"/>
    <cellStyle name="xl161" xfId="146"/>
    <cellStyle name="xl162" xfId="147"/>
    <cellStyle name="xl163" xfId="148"/>
    <cellStyle name="xl164" xfId="150"/>
    <cellStyle name="xl165" xfId="151"/>
    <cellStyle name="xl166" xfId="152"/>
    <cellStyle name="xl167" xfId="154"/>
    <cellStyle name="xl168" xfId="155"/>
    <cellStyle name="xl169" xfId="156"/>
    <cellStyle name="xl170" xfId="158"/>
    <cellStyle name="xl171" xfId="105"/>
    <cellStyle name="xl172" xfId="113"/>
    <cellStyle name="xl173" xfId="123"/>
    <cellStyle name="xl174" xfId="128"/>
    <cellStyle name="xl175" xfId="132"/>
    <cellStyle name="xl176" xfId="136"/>
    <cellStyle name="xl177" xfId="159"/>
    <cellStyle name="xl178" xfId="162"/>
    <cellStyle name="xl179" xfId="167"/>
    <cellStyle name="xl180" xfId="160"/>
    <cellStyle name="xl181" xfId="163"/>
    <cellStyle name="xl182" xfId="161"/>
    <cellStyle name="xl183" xfId="114"/>
    <cellStyle name="xl184" xfId="104"/>
    <cellStyle name="xl185" xfId="115"/>
    <cellStyle name="xl186" xfId="124"/>
    <cellStyle name="xl187" xfId="138"/>
    <cellStyle name="xl188" xfId="165"/>
    <cellStyle name="xl189" xfId="108"/>
    <cellStyle name="xl21" xfId="173"/>
    <cellStyle name="xl22" xfId="1"/>
    <cellStyle name="xl23" xfId="8"/>
    <cellStyle name="xl24" xfId="12"/>
    <cellStyle name="xl25" xfId="19"/>
    <cellStyle name="xl26" xfId="34"/>
    <cellStyle name="xl27" xfId="5"/>
    <cellStyle name="xl28" xfId="36"/>
    <cellStyle name="xl29" xfId="38"/>
    <cellStyle name="xl30" xfId="44"/>
    <cellStyle name="xl31" xfId="49"/>
    <cellStyle name="xl32" xfId="7"/>
    <cellStyle name="xl33" xfId="13"/>
    <cellStyle name="xl34" xfId="30"/>
    <cellStyle name="xl35" xfId="39"/>
    <cellStyle name="xl36" xfId="45"/>
    <cellStyle name="xl37" xfId="50"/>
    <cellStyle name="xl38" xfId="174"/>
    <cellStyle name="xl39" xfId="53"/>
    <cellStyle name="xl40" xfId="31"/>
    <cellStyle name="xl41" xfId="23"/>
    <cellStyle name="xl42" xfId="40"/>
    <cellStyle name="xl43" xfId="46"/>
    <cellStyle name="xl44" xfId="51"/>
    <cellStyle name="xl45" xfId="37"/>
    <cellStyle name="xl46" xfId="41"/>
    <cellStyle name="xl47" xfId="54"/>
    <cellStyle name="xl48" xfId="56"/>
    <cellStyle name="xl49" xfId="2"/>
    <cellStyle name="xl50" xfId="20"/>
    <cellStyle name="xl51" xfId="26"/>
    <cellStyle name="xl52" xfId="28"/>
    <cellStyle name="xl53" xfId="9"/>
    <cellStyle name="xl54" xfId="14"/>
    <cellStyle name="xl55" xfId="21"/>
    <cellStyle name="xl56" xfId="3"/>
    <cellStyle name="xl57" xfId="35"/>
    <cellStyle name="xl58" xfId="10"/>
    <cellStyle name="xl59" xfId="15"/>
    <cellStyle name="xl60" xfId="22"/>
    <cellStyle name="xl61" xfId="25"/>
    <cellStyle name="xl62" xfId="27"/>
    <cellStyle name="xl63" xfId="29"/>
    <cellStyle name="xl64" xfId="32"/>
    <cellStyle name="xl65" xfId="33"/>
    <cellStyle name="xl66" xfId="4"/>
    <cellStyle name="xl67" xfId="11"/>
    <cellStyle name="xl68" xfId="16"/>
    <cellStyle name="xl69" xfId="42"/>
    <cellStyle name="xl70" xfId="47"/>
    <cellStyle name="xl71" xfId="43"/>
    <cellStyle name="xl72" xfId="48"/>
    <cellStyle name="xl73" xfId="52"/>
    <cellStyle name="xl74" xfId="55"/>
    <cellStyle name="xl75" xfId="6"/>
    <cellStyle name="xl76" xfId="17"/>
    <cellStyle name="xl77" xfId="24"/>
    <cellStyle name="xl78" xfId="18"/>
    <cellStyle name="xl79" xfId="57"/>
    <cellStyle name="xl80" xfId="60"/>
    <cellStyle name="xl81" xfId="64"/>
    <cellStyle name="xl82" xfId="75"/>
    <cellStyle name="xl83" xfId="77"/>
    <cellStyle name="xl84" xfId="71"/>
    <cellStyle name="xl85" xfId="58"/>
    <cellStyle name="xl86" xfId="69"/>
    <cellStyle name="xl87" xfId="76"/>
    <cellStyle name="xl88" xfId="78"/>
    <cellStyle name="xl89" xfId="72"/>
    <cellStyle name="xl90" xfId="83"/>
    <cellStyle name="xl91" xfId="59"/>
    <cellStyle name="xl92" xfId="65"/>
    <cellStyle name="xl93" xfId="79"/>
    <cellStyle name="xl94" xfId="73"/>
    <cellStyle name="xl95" xfId="61"/>
    <cellStyle name="xl96" xfId="66"/>
    <cellStyle name="xl97" xfId="80"/>
    <cellStyle name="xl98" xfId="67"/>
    <cellStyle name="xl99" xfId="7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8"/>
  <sheetViews>
    <sheetView tabSelected="1" topLeftCell="A244" zoomScale="120" zoomScaleNormal="120" workbookViewId="0">
      <selection activeCell="G4" sqref="G4"/>
    </sheetView>
  </sheetViews>
  <sheetFormatPr defaultRowHeight="12" x14ac:dyDescent="0.2"/>
  <cols>
    <col min="1" max="1" width="21.85546875" style="5" customWidth="1"/>
    <col min="2" max="2" width="52.140625" style="17" customWidth="1"/>
    <col min="3" max="3" width="13.85546875" style="5" customWidth="1"/>
    <col min="4" max="4" width="14.28515625" style="5" customWidth="1"/>
    <col min="5" max="5" width="13.7109375" style="5" customWidth="1"/>
    <col min="6" max="6" width="10.5703125" style="5" customWidth="1"/>
    <col min="7" max="7" width="10.7109375" style="29" customWidth="1"/>
    <col min="8" max="8" width="12.140625" style="5" customWidth="1"/>
    <col min="9" max="9" width="12" style="5" customWidth="1"/>
    <col min="10" max="16384" width="9.140625" style="5"/>
  </cols>
  <sheetData>
    <row r="1" spans="1:7" ht="48.75" customHeight="1" x14ac:dyDescent="0.25">
      <c r="A1" s="49" t="s">
        <v>509</v>
      </c>
      <c r="B1" s="49"/>
      <c r="C1" s="49"/>
      <c r="D1" s="49"/>
      <c r="E1" s="49"/>
      <c r="F1" s="49"/>
      <c r="G1" s="49"/>
    </row>
    <row r="3" spans="1:7" x14ac:dyDescent="0.2">
      <c r="A3" s="7"/>
      <c r="B3" s="6"/>
      <c r="C3" s="4"/>
      <c r="D3" s="8"/>
      <c r="E3" s="4"/>
      <c r="F3" s="4"/>
      <c r="G3" s="28" t="s">
        <v>296</v>
      </c>
    </row>
    <row r="4" spans="1:7" ht="72" x14ac:dyDescent="0.2">
      <c r="A4" s="18" t="s">
        <v>294</v>
      </c>
      <c r="B4" s="19" t="s">
        <v>295</v>
      </c>
      <c r="C4" s="3" t="s">
        <v>458</v>
      </c>
      <c r="D4" s="3" t="s">
        <v>414</v>
      </c>
      <c r="E4" s="3" t="s">
        <v>459</v>
      </c>
      <c r="F4" s="1" t="s">
        <v>291</v>
      </c>
      <c r="G4" s="1" t="s">
        <v>415</v>
      </c>
    </row>
    <row r="5" spans="1:7" x14ac:dyDescent="0.2">
      <c r="A5" s="10"/>
      <c r="B5" s="9"/>
      <c r="C5" s="3"/>
      <c r="D5" s="3"/>
      <c r="E5" s="3"/>
      <c r="F5" s="1"/>
      <c r="G5" s="2"/>
    </row>
    <row r="6" spans="1:7" x14ac:dyDescent="0.2">
      <c r="A6" s="20" t="s">
        <v>0</v>
      </c>
      <c r="B6" s="20">
        <v>2</v>
      </c>
      <c r="C6" s="21">
        <v>3</v>
      </c>
      <c r="D6" s="21" t="s">
        <v>1</v>
      </c>
      <c r="E6" s="21" t="s">
        <v>2</v>
      </c>
      <c r="F6" s="22">
        <v>6</v>
      </c>
      <c r="G6" s="30">
        <v>7</v>
      </c>
    </row>
    <row r="7" spans="1:7" x14ac:dyDescent="0.2">
      <c r="A7" s="23" t="s">
        <v>4</v>
      </c>
      <c r="B7" s="24" t="s">
        <v>3</v>
      </c>
      <c r="C7" s="39">
        <v>1195617892.0999999</v>
      </c>
      <c r="D7" s="39">
        <v>3194488792.0100002</v>
      </c>
      <c r="E7" s="39">
        <v>1359066520.72</v>
      </c>
      <c r="F7" s="40">
        <f>E7/D7</f>
        <v>0.42544100455737194</v>
      </c>
      <c r="G7" s="41">
        <f>E7/C7</f>
        <v>1.136706409045884</v>
      </c>
    </row>
    <row r="8" spans="1:7" x14ac:dyDescent="0.2">
      <c r="A8" s="25" t="s">
        <v>6</v>
      </c>
      <c r="B8" s="26" t="s">
        <v>5</v>
      </c>
      <c r="C8" s="35">
        <v>639482089.48000002</v>
      </c>
      <c r="D8" s="35">
        <v>1717387270</v>
      </c>
      <c r="E8" s="35">
        <v>743318505.44000006</v>
      </c>
      <c r="F8" s="42">
        <f t="shared" ref="F8:F63" si="0">E8/D8</f>
        <v>0.43281938699825118</v>
      </c>
      <c r="G8" s="43">
        <f t="shared" ref="G8:G72" si="1">E8/C8</f>
        <v>1.1623758001485787</v>
      </c>
    </row>
    <row r="9" spans="1:7" x14ac:dyDescent="0.2">
      <c r="A9" s="12" t="s">
        <v>8</v>
      </c>
      <c r="B9" s="11" t="s">
        <v>7</v>
      </c>
      <c r="C9" s="36">
        <f>C10+C11+C12+C13+C14+C15</f>
        <v>639482089.4799999</v>
      </c>
      <c r="D9" s="36">
        <f>D10+D11+D12+D13+D14+D15</f>
        <v>1717387270</v>
      </c>
      <c r="E9" s="36">
        <f>E10+E11+E12+E13+E14+E15</f>
        <v>743318505.43999994</v>
      </c>
      <c r="F9" s="44">
        <f t="shared" si="0"/>
        <v>0.43281938699825107</v>
      </c>
      <c r="G9" s="45">
        <f t="shared" si="1"/>
        <v>1.1623758001485789</v>
      </c>
    </row>
    <row r="10" spans="1:7" ht="60" x14ac:dyDescent="0.2">
      <c r="A10" s="12" t="s">
        <v>10</v>
      </c>
      <c r="B10" s="11" t="s">
        <v>9</v>
      </c>
      <c r="C10" s="36">
        <v>625625665.54999995</v>
      </c>
      <c r="D10" s="36">
        <v>1651019552</v>
      </c>
      <c r="E10" s="36">
        <v>706970671.25</v>
      </c>
      <c r="F10" s="44">
        <f t="shared" ref="F10:F15" si="2">E10/D10</f>
        <v>0.42820248275896855</v>
      </c>
      <c r="G10" s="45">
        <f t="shared" ref="G10:G13" si="3">E10/C10</f>
        <v>1.1300218488135203</v>
      </c>
    </row>
    <row r="11" spans="1:7" ht="84" x14ac:dyDescent="0.2">
      <c r="A11" s="12" t="s">
        <v>12</v>
      </c>
      <c r="B11" s="11" t="s">
        <v>11</v>
      </c>
      <c r="C11" s="36">
        <v>6421778.9299999997</v>
      </c>
      <c r="D11" s="36">
        <v>19951000</v>
      </c>
      <c r="E11" s="36">
        <v>9055284.3000000007</v>
      </c>
      <c r="F11" s="44">
        <f t="shared" si="2"/>
        <v>0.4538762117187109</v>
      </c>
      <c r="G11" s="45">
        <f t="shared" si="3"/>
        <v>1.4100896961272382</v>
      </c>
    </row>
    <row r="12" spans="1:7" ht="36" x14ac:dyDescent="0.2">
      <c r="A12" s="12" t="s">
        <v>14</v>
      </c>
      <c r="B12" s="11" t="s">
        <v>13</v>
      </c>
      <c r="C12" s="36">
        <v>4565864.7</v>
      </c>
      <c r="D12" s="36">
        <v>15678000</v>
      </c>
      <c r="E12" s="36">
        <v>8528926.5600000005</v>
      </c>
      <c r="F12" s="44">
        <f t="shared" si="2"/>
        <v>0.54400603138155379</v>
      </c>
      <c r="G12" s="45">
        <f t="shared" si="3"/>
        <v>1.8679761929870591</v>
      </c>
    </row>
    <row r="13" spans="1:7" ht="72" x14ac:dyDescent="0.2">
      <c r="A13" s="12" t="s">
        <v>15</v>
      </c>
      <c r="B13" s="11" t="s">
        <v>460</v>
      </c>
      <c r="C13" s="36">
        <v>2868780.3</v>
      </c>
      <c r="D13" s="36">
        <v>7167000</v>
      </c>
      <c r="E13" s="36">
        <v>2459090.5099999998</v>
      </c>
      <c r="F13" s="44">
        <f t="shared" si="2"/>
        <v>0.34311294963024974</v>
      </c>
      <c r="G13" s="45">
        <f t="shared" si="3"/>
        <v>0.85719025259619919</v>
      </c>
    </row>
    <row r="14" spans="1:7" ht="36" x14ac:dyDescent="0.2">
      <c r="A14" s="12" t="s">
        <v>17</v>
      </c>
      <c r="B14" s="11" t="s">
        <v>16</v>
      </c>
      <c r="C14" s="36">
        <v>0</v>
      </c>
      <c r="D14" s="36">
        <v>0</v>
      </c>
      <c r="E14" s="36">
        <v>0</v>
      </c>
      <c r="F14" s="44">
        <v>0</v>
      </c>
      <c r="G14" s="45">
        <v>0</v>
      </c>
    </row>
    <row r="15" spans="1:7" ht="84" x14ac:dyDescent="0.2">
      <c r="A15" s="12" t="s">
        <v>416</v>
      </c>
      <c r="B15" s="11" t="s">
        <v>417</v>
      </c>
      <c r="C15" s="36">
        <v>0</v>
      </c>
      <c r="D15" s="36">
        <v>23571718</v>
      </c>
      <c r="E15" s="36">
        <v>16304532.82</v>
      </c>
      <c r="F15" s="44">
        <f t="shared" si="2"/>
        <v>0.69169895974489426</v>
      </c>
      <c r="G15" s="45">
        <v>0</v>
      </c>
    </row>
    <row r="16" spans="1:7" ht="24" x14ac:dyDescent="0.2">
      <c r="A16" s="25" t="s">
        <v>19</v>
      </c>
      <c r="B16" s="26" t="s">
        <v>18</v>
      </c>
      <c r="C16" s="35">
        <v>12365347.449999999</v>
      </c>
      <c r="D16" s="35">
        <v>30974000</v>
      </c>
      <c r="E16" s="35">
        <v>14571451.6</v>
      </c>
      <c r="F16" s="42">
        <f t="shared" si="0"/>
        <v>0.4704413895525279</v>
      </c>
      <c r="G16" s="43">
        <f t="shared" si="1"/>
        <v>1.1784102031035124</v>
      </c>
    </row>
    <row r="17" spans="1:7" ht="24" x14ac:dyDescent="0.2">
      <c r="A17" s="12" t="s">
        <v>21</v>
      </c>
      <c r="B17" s="11" t="s">
        <v>20</v>
      </c>
      <c r="C17" s="36">
        <v>12365347.449999999</v>
      </c>
      <c r="D17" s="36">
        <v>30974000</v>
      </c>
      <c r="E17" s="36">
        <v>14571451.6</v>
      </c>
      <c r="F17" s="44">
        <f t="shared" si="0"/>
        <v>0.4704413895525279</v>
      </c>
      <c r="G17" s="45">
        <f t="shared" si="1"/>
        <v>1.1784102031035124</v>
      </c>
    </row>
    <row r="18" spans="1:7" ht="48" x14ac:dyDescent="0.2">
      <c r="A18" s="12" t="s">
        <v>23</v>
      </c>
      <c r="B18" s="11" t="s">
        <v>22</v>
      </c>
      <c r="C18" s="36">
        <v>5858463.9900000002</v>
      </c>
      <c r="D18" s="36">
        <v>14222000</v>
      </c>
      <c r="E18" s="36">
        <v>6589288.3099999996</v>
      </c>
      <c r="F18" s="44">
        <f t="shared" si="0"/>
        <v>0.46331657361833778</v>
      </c>
      <c r="G18" s="45">
        <f t="shared" si="1"/>
        <v>1.1247467461176628</v>
      </c>
    </row>
    <row r="19" spans="1:7" ht="84" x14ac:dyDescent="0.2">
      <c r="A19" s="12" t="s">
        <v>25</v>
      </c>
      <c r="B19" s="11" t="s">
        <v>24</v>
      </c>
      <c r="C19" s="36">
        <v>5858463.9900000002</v>
      </c>
      <c r="D19" s="36">
        <v>14222000</v>
      </c>
      <c r="E19" s="36">
        <v>6589288.3099999996</v>
      </c>
      <c r="F19" s="44">
        <f t="shared" si="0"/>
        <v>0.46331657361833778</v>
      </c>
      <c r="G19" s="45">
        <f t="shared" si="1"/>
        <v>1.1247467461176628</v>
      </c>
    </row>
    <row r="20" spans="1:7" ht="60" x14ac:dyDescent="0.2">
      <c r="A20" s="12" t="s">
        <v>27</v>
      </c>
      <c r="B20" s="11" t="s">
        <v>26</v>
      </c>
      <c r="C20" s="36">
        <v>38330.699999999997</v>
      </c>
      <c r="D20" s="36">
        <v>81000</v>
      </c>
      <c r="E20" s="36">
        <v>49637.09</v>
      </c>
      <c r="F20" s="44">
        <f t="shared" si="0"/>
        <v>0.6128035802469135</v>
      </c>
      <c r="G20" s="45">
        <f t="shared" si="1"/>
        <v>1.2949695674746353</v>
      </c>
    </row>
    <row r="21" spans="1:7" ht="96" x14ac:dyDescent="0.2">
      <c r="A21" s="12" t="s">
        <v>29</v>
      </c>
      <c r="B21" s="11" t="s">
        <v>28</v>
      </c>
      <c r="C21" s="36">
        <v>38330.699999999997</v>
      </c>
      <c r="D21" s="36">
        <v>81000</v>
      </c>
      <c r="E21" s="36">
        <v>49637.09</v>
      </c>
      <c r="F21" s="44">
        <f t="shared" si="0"/>
        <v>0.6128035802469135</v>
      </c>
      <c r="G21" s="45">
        <f t="shared" si="1"/>
        <v>1.2949695674746353</v>
      </c>
    </row>
    <row r="22" spans="1:7" ht="48" x14ac:dyDescent="0.2">
      <c r="A22" s="12" t="s">
        <v>31</v>
      </c>
      <c r="B22" s="11" t="s">
        <v>30</v>
      </c>
      <c r="C22" s="36">
        <v>7634588.7199999997</v>
      </c>
      <c r="D22" s="36">
        <v>18708000</v>
      </c>
      <c r="E22" s="36">
        <v>9162461.8599999994</v>
      </c>
      <c r="F22" s="44">
        <f t="shared" si="0"/>
        <v>0.48976169873850756</v>
      </c>
      <c r="G22" s="45">
        <f t="shared" si="1"/>
        <v>1.2001251404672915</v>
      </c>
    </row>
    <row r="23" spans="1:7" ht="84" x14ac:dyDescent="0.2">
      <c r="A23" s="12" t="s">
        <v>33</v>
      </c>
      <c r="B23" s="11" t="s">
        <v>32</v>
      </c>
      <c r="C23" s="36">
        <v>7634588.7199999997</v>
      </c>
      <c r="D23" s="36">
        <v>18708000</v>
      </c>
      <c r="E23" s="36">
        <v>9162461.8599999994</v>
      </c>
      <c r="F23" s="44">
        <f t="shared" si="0"/>
        <v>0.48976169873850756</v>
      </c>
      <c r="G23" s="45">
        <f t="shared" si="1"/>
        <v>1.2001251404672915</v>
      </c>
    </row>
    <row r="24" spans="1:7" ht="48" x14ac:dyDescent="0.2">
      <c r="A24" s="12" t="s">
        <v>35</v>
      </c>
      <c r="B24" s="11" t="s">
        <v>34</v>
      </c>
      <c r="C24" s="36">
        <v>-1166035.96</v>
      </c>
      <c r="D24" s="36">
        <v>-2037000</v>
      </c>
      <c r="E24" s="36">
        <v>-1229935.6599999999</v>
      </c>
      <c r="F24" s="44">
        <f t="shared" si="0"/>
        <v>0.60379757486499752</v>
      </c>
      <c r="G24" s="45">
        <f t="shared" si="1"/>
        <v>1.0548007970526054</v>
      </c>
    </row>
    <row r="25" spans="1:7" ht="84" x14ac:dyDescent="0.2">
      <c r="A25" s="12" t="s">
        <v>37</v>
      </c>
      <c r="B25" s="11" t="s">
        <v>36</v>
      </c>
      <c r="C25" s="36">
        <v>-1166035.96</v>
      </c>
      <c r="D25" s="36">
        <v>-2037000</v>
      </c>
      <c r="E25" s="36">
        <v>-1229935.6599999999</v>
      </c>
      <c r="F25" s="44">
        <f t="shared" si="0"/>
        <v>0.60379757486499752</v>
      </c>
      <c r="G25" s="45">
        <f t="shared" si="1"/>
        <v>1.0548007970526054</v>
      </c>
    </row>
    <row r="26" spans="1:7" x14ac:dyDescent="0.2">
      <c r="A26" s="25" t="s">
        <v>39</v>
      </c>
      <c r="B26" s="26" t="s">
        <v>38</v>
      </c>
      <c r="C26" s="35">
        <f>C27+C30+C32</f>
        <v>136718102.19</v>
      </c>
      <c r="D26" s="35">
        <v>190039100</v>
      </c>
      <c r="E26" s="35">
        <v>137380325.06999999</v>
      </c>
      <c r="F26" s="42">
        <f t="shared" si="0"/>
        <v>0.72290557611565198</v>
      </c>
      <c r="G26" s="43">
        <f t="shared" si="1"/>
        <v>1.0048437103016519</v>
      </c>
    </row>
    <row r="27" spans="1:7" ht="24" x14ac:dyDescent="0.2">
      <c r="A27" s="12" t="s">
        <v>41</v>
      </c>
      <c r="B27" s="11" t="s">
        <v>40</v>
      </c>
      <c r="C27" s="36">
        <f>C28+C29</f>
        <v>127621839.90000001</v>
      </c>
      <c r="D27" s="36">
        <v>71305000</v>
      </c>
      <c r="E27" s="36">
        <v>62697177.890000001</v>
      </c>
      <c r="F27" s="44">
        <f t="shared" si="0"/>
        <v>0.87928164771053929</v>
      </c>
      <c r="G27" s="45">
        <f t="shared" si="1"/>
        <v>0.49127310763680659</v>
      </c>
    </row>
    <row r="28" spans="1:7" ht="24" x14ac:dyDescent="0.2">
      <c r="A28" s="12" t="s">
        <v>42</v>
      </c>
      <c r="B28" s="11" t="s">
        <v>40</v>
      </c>
      <c r="C28" s="36">
        <v>127608863.45</v>
      </c>
      <c r="D28" s="36">
        <v>71305000</v>
      </c>
      <c r="E28" s="36">
        <v>62736319.32</v>
      </c>
      <c r="F28" s="44">
        <f t="shared" ref="F28:F33" si="4">E28/D28</f>
        <v>0.87983057737886539</v>
      </c>
      <c r="G28" s="45">
        <f t="shared" ref="G28:G33" si="5">E28/C28</f>
        <v>0.49162979454465161</v>
      </c>
    </row>
    <row r="29" spans="1:7" ht="36" x14ac:dyDescent="0.2">
      <c r="A29" s="12" t="s">
        <v>44</v>
      </c>
      <c r="B29" s="11" t="s">
        <v>43</v>
      </c>
      <c r="C29" s="36">
        <v>12976.45</v>
      </c>
      <c r="D29" s="36">
        <v>0</v>
      </c>
      <c r="E29" s="36">
        <v>-39141.43</v>
      </c>
      <c r="F29" s="44">
        <v>0</v>
      </c>
      <c r="G29" s="45">
        <f t="shared" si="5"/>
        <v>-3.0163434529474547</v>
      </c>
    </row>
    <row r="30" spans="1:7" x14ac:dyDescent="0.2">
      <c r="A30" s="12" t="s">
        <v>46</v>
      </c>
      <c r="B30" s="11" t="s">
        <v>45</v>
      </c>
      <c r="C30" s="36">
        <v>1263307.25</v>
      </c>
      <c r="D30" s="36">
        <v>595000</v>
      </c>
      <c r="E30" s="36">
        <v>568330.62</v>
      </c>
      <c r="F30" s="44">
        <f t="shared" si="4"/>
        <v>0.95517751260504202</v>
      </c>
      <c r="G30" s="45">
        <f t="shared" si="5"/>
        <v>0.44987521444209239</v>
      </c>
    </row>
    <row r="31" spans="1:7" x14ac:dyDescent="0.2">
      <c r="A31" s="12" t="s">
        <v>47</v>
      </c>
      <c r="B31" s="11" t="s">
        <v>45</v>
      </c>
      <c r="C31" s="36">
        <v>1263307.25</v>
      </c>
      <c r="D31" s="36">
        <v>595000</v>
      </c>
      <c r="E31" s="36">
        <v>568330.62</v>
      </c>
      <c r="F31" s="44">
        <f t="shared" si="4"/>
        <v>0.95517751260504202</v>
      </c>
      <c r="G31" s="45">
        <f t="shared" si="5"/>
        <v>0.44987521444209239</v>
      </c>
    </row>
    <row r="32" spans="1:7" ht="24" x14ac:dyDescent="0.2">
      <c r="A32" s="12" t="s">
        <v>49</v>
      </c>
      <c r="B32" s="11" t="s">
        <v>48</v>
      </c>
      <c r="C32" s="36">
        <v>7832955.04</v>
      </c>
      <c r="D32" s="36">
        <v>118139100</v>
      </c>
      <c r="E32" s="36">
        <v>74114816.560000002</v>
      </c>
      <c r="F32" s="44">
        <f t="shared" si="4"/>
        <v>0.62735213456002292</v>
      </c>
      <c r="G32" s="45">
        <f t="shared" si="5"/>
        <v>9.4619228862572413</v>
      </c>
    </row>
    <row r="33" spans="1:7" ht="24" x14ac:dyDescent="0.2">
      <c r="A33" s="12" t="s">
        <v>51</v>
      </c>
      <c r="B33" s="11" t="s">
        <v>50</v>
      </c>
      <c r="C33" s="36">
        <v>7832955.04</v>
      </c>
      <c r="D33" s="36">
        <v>115139100</v>
      </c>
      <c r="E33" s="36">
        <v>74114816.560000002</v>
      </c>
      <c r="F33" s="44">
        <f t="shared" si="4"/>
        <v>0.64369807094201714</v>
      </c>
      <c r="G33" s="45">
        <f t="shared" si="5"/>
        <v>9.4619228862572413</v>
      </c>
    </row>
    <row r="34" spans="1:7" x14ac:dyDescent="0.2">
      <c r="A34" s="25" t="s">
        <v>53</v>
      </c>
      <c r="B34" s="26" t="s">
        <v>52</v>
      </c>
      <c r="C34" s="35">
        <f>C35+C37</f>
        <v>188906790.49000001</v>
      </c>
      <c r="D34" s="35">
        <v>788367133</v>
      </c>
      <c r="E34" s="35">
        <v>241069590.25999999</v>
      </c>
      <c r="F34" s="42">
        <f t="shared" si="0"/>
        <v>0.30578340999915832</v>
      </c>
      <c r="G34" s="43">
        <f t="shared" si="1"/>
        <v>1.2761298290797083</v>
      </c>
    </row>
    <row r="35" spans="1:7" x14ac:dyDescent="0.2">
      <c r="A35" s="12" t="s">
        <v>55</v>
      </c>
      <c r="B35" s="11" t="s">
        <v>54</v>
      </c>
      <c r="C35" s="36">
        <v>32723475.27</v>
      </c>
      <c r="D35" s="36">
        <v>360270000</v>
      </c>
      <c r="E35" s="36">
        <v>55191771.719999999</v>
      </c>
      <c r="F35" s="44">
        <f t="shared" si="0"/>
        <v>0.15319558031476394</v>
      </c>
      <c r="G35" s="45">
        <f t="shared" si="1"/>
        <v>1.6866109502311428</v>
      </c>
    </row>
    <row r="36" spans="1:7" ht="36" x14ac:dyDescent="0.2">
      <c r="A36" s="12" t="s">
        <v>57</v>
      </c>
      <c r="B36" s="11" t="s">
        <v>56</v>
      </c>
      <c r="C36" s="36">
        <v>32723475.27</v>
      </c>
      <c r="D36" s="36">
        <v>360270000</v>
      </c>
      <c r="E36" s="36">
        <v>55191771.719999999</v>
      </c>
      <c r="F36" s="44">
        <f t="shared" ref="F36:F41" si="6">E36/D36</f>
        <v>0.15319558031476394</v>
      </c>
      <c r="G36" s="45">
        <f t="shared" ref="G36:G41" si="7">E36/C36</f>
        <v>1.6866109502311428</v>
      </c>
    </row>
    <row r="37" spans="1:7" x14ac:dyDescent="0.2">
      <c r="A37" s="12" t="s">
        <v>59</v>
      </c>
      <c r="B37" s="11" t="s">
        <v>58</v>
      </c>
      <c r="C37" s="36">
        <f>C38+C40</f>
        <v>156183315.22</v>
      </c>
      <c r="D37" s="36">
        <v>428097133</v>
      </c>
      <c r="E37" s="36">
        <v>185877818.53999999</v>
      </c>
      <c r="F37" s="44">
        <f t="shared" si="6"/>
        <v>0.43419542952183238</v>
      </c>
      <c r="G37" s="45">
        <f t="shared" si="7"/>
        <v>1.1901259636995942</v>
      </c>
    </row>
    <row r="38" spans="1:7" x14ac:dyDescent="0.2">
      <c r="A38" s="12" t="s">
        <v>61</v>
      </c>
      <c r="B38" s="11" t="s">
        <v>60</v>
      </c>
      <c r="C38" s="36">
        <v>146583773.41999999</v>
      </c>
      <c r="D38" s="36">
        <v>343526833</v>
      </c>
      <c r="E38" s="36">
        <v>181365438.00999999</v>
      </c>
      <c r="F38" s="44">
        <f t="shared" si="6"/>
        <v>0.52795129983339606</v>
      </c>
      <c r="G38" s="45">
        <f t="shared" si="7"/>
        <v>1.2372818203440681</v>
      </c>
    </row>
    <row r="39" spans="1:7" ht="24" x14ac:dyDescent="0.2">
      <c r="A39" s="12" t="s">
        <v>63</v>
      </c>
      <c r="B39" s="11" t="s">
        <v>62</v>
      </c>
      <c r="C39" s="36">
        <v>146583773.41999999</v>
      </c>
      <c r="D39" s="36">
        <v>343526833</v>
      </c>
      <c r="E39" s="36">
        <v>181365438.00999999</v>
      </c>
      <c r="F39" s="44">
        <f t="shared" si="6"/>
        <v>0.52795129983339606</v>
      </c>
      <c r="G39" s="45">
        <f t="shared" si="7"/>
        <v>1.2372818203440681</v>
      </c>
    </row>
    <row r="40" spans="1:7" x14ac:dyDescent="0.2">
      <c r="A40" s="12" t="s">
        <v>65</v>
      </c>
      <c r="B40" s="11" t="s">
        <v>64</v>
      </c>
      <c r="C40" s="36">
        <v>9599541.8000000007</v>
      </c>
      <c r="D40" s="36">
        <v>84570300</v>
      </c>
      <c r="E40" s="36">
        <v>4512380.53</v>
      </c>
      <c r="F40" s="44">
        <f t="shared" si="6"/>
        <v>5.3356562883187124E-2</v>
      </c>
      <c r="G40" s="45">
        <f t="shared" si="7"/>
        <v>0.47006207421275042</v>
      </c>
    </row>
    <row r="41" spans="1:7" ht="24" x14ac:dyDescent="0.2">
      <c r="A41" s="12" t="s">
        <v>67</v>
      </c>
      <c r="B41" s="11" t="s">
        <v>66</v>
      </c>
      <c r="C41" s="36">
        <v>9599541.8000000007</v>
      </c>
      <c r="D41" s="36">
        <v>84570300</v>
      </c>
      <c r="E41" s="36">
        <v>4512380.53</v>
      </c>
      <c r="F41" s="44">
        <f t="shared" si="6"/>
        <v>5.3356562883187124E-2</v>
      </c>
      <c r="G41" s="45">
        <f t="shared" si="7"/>
        <v>0.47006207421275042</v>
      </c>
    </row>
    <row r="42" spans="1:7" x14ac:dyDescent="0.2">
      <c r="A42" s="25" t="s">
        <v>69</v>
      </c>
      <c r="B42" s="26" t="s">
        <v>68</v>
      </c>
      <c r="C42" s="35">
        <f>C43+C45</f>
        <v>29075785.07</v>
      </c>
      <c r="D42" s="35">
        <v>69587000</v>
      </c>
      <c r="E42" s="35">
        <v>30166796.77</v>
      </c>
      <c r="F42" s="42">
        <f t="shared" si="0"/>
        <v>0.43351196013623233</v>
      </c>
      <c r="G42" s="43">
        <f t="shared" si="1"/>
        <v>1.0375230349713134</v>
      </c>
    </row>
    <row r="43" spans="1:7" ht="24" x14ac:dyDescent="0.2">
      <c r="A43" s="12" t="s">
        <v>71</v>
      </c>
      <c r="B43" s="11" t="s">
        <v>70</v>
      </c>
      <c r="C43" s="36">
        <v>28500761.98</v>
      </c>
      <c r="D43" s="36">
        <v>69159000</v>
      </c>
      <c r="E43" s="36">
        <v>29992596.77</v>
      </c>
      <c r="F43" s="44">
        <f t="shared" si="0"/>
        <v>0.43367597521653001</v>
      </c>
      <c r="G43" s="45">
        <f t="shared" si="1"/>
        <v>1.0523436808828786</v>
      </c>
    </row>
    <row r="44" spans="1:7" ht="36" x14ac:dyDescent="0.2">
      <c r="A44" s="12" t="s">
        <v>73</v>
      </c>
      <c r="B44" s="11" t="s">
        <v>72</v>
      </c>
      <c r="C44" s="36">
        <v>28500761.98</v>
      </c>
      <c r="D44" s="36">
        <v>69159000</v>
      </c>
      <c r="E44" s="36">
        <v>29992596.77</v>
      </c>
      <c r="F44" s="44">
        <f t="shared" ref="F44:F48" si="8">E44/D44</f>
        <v>0.43367597521653001</v>
      </c>
      <c r="G44" s="45">
        <f t="shared" ref="G44:G48" si="9">E44/C44</f>
        <v>1.0523436808828786</v>
      </c>
    </row>
    <row r="45" spans="1:7" ht="24" x14ac:dyDescent="0.2">
      <c r="A45" s="12" t="s">
        <v>75</v>
      </c>
      <c r="B45" s="11" t="s">
        <v>74</v>
      </c>
      <c r="C45" s="36">
        <f>C46+C47</f>
        <v>575023.09</v>
      </c>
      <c r="D45" s="36">
        <v>428000</v>
      </c>
      <c r="E45" s="36">
        <v>174200</v>
      </c>
      <c r="F45" s="44">
        <f t="shared" si="8"/>
        <v>0.40700934579439252</v>
      </c>
      <c r="G45" s="45">
        <f t="shared" si="9"/>
        <v>0.30294435654749102</v>
      </c>
    </row>
    <row r="46" spans="1:7" ht="24" x14ac:dyDescent="0.2">
      <c r="A46" s="12" t="s">
        <v>77</v>
      </c>
      <c r="B46" s="11" t="s">
        <v>76</v>
      </c>
      <c r="C46" s="36">
        <v>510011</v>
      </c>
      <c r="D46" s="36">
        <v>300000</v>
      </c>
      <c r="E46" s="36">
        <v>115000</v>
      </c>
      <c r="F46" s="44">
        <f t="shared" si="8"/>
        <v>0.38333333333333336</v>
      </c>
      <c r="G46" s="45">
        <f t="shared" si="9"/>
        <v>0.22548533266929538</v>
      </c>
    </row>
    <row r="47" spans="1:7" ht="48" x14ac:dyDescent="0.2">
      <c r="A47" s="12" t="s">
        <v>79</v>
      </c>
      <c r="B47" s="11" t="s">
        <v>78</v>
      </c>
      <c r="C47" s="36">
        <v>65012.09</v>
      </c>
      <c r="D47" s="36">
        <v>128000</v>
      </c>
      <c r="E47" s="36">
        <v>59200</v>
      </c>
      <c r="F47" s="44">
        <f t="shared" si="8"/>
        <v>0.46250000000000002</v>
      </c>
      <c r="G47" s="45">
        <f t="shared" si="9"/>
        <v>0.91059985919542052</v>
      </c>
    </row>
    <row r="48" spans="1:7" ht="72" x14ac:dyDescent="0.2">
      <c r="A48" s="12" t="s">
        <v>81</v>
      </c>
      <c r="B48" s="11" t="s">
        <v>80</v>
      </c>
      <c r="C48" s="36">
        <v>65012.09</v>
      </c>
      <c r="D48" s="36">
        <v>128000</v>
      </c>
      <c r="E48" s="36">
        <v>59200</v>
      </c>
      <c r="F48" s="44">
        <f t="shared" si="8"/>
        <v>0.46250000000000002</v>
      </c>
      <c r="G48" s="45">
        <f t="shared" si="9"/>
        <v>0.91059985919542052</v>
      </c>
    </row>
    <row r="49" spans="1:7" ht="36" x14ac:dyDescent="0.2">
      <c r="A49" s="25" t="s">
        <v>83</v>
      </c>
      <c r="B49" s="26" t="s">
        <v>82</v>
      </c>
      <c r="C49" s="37">
        <f>C50+C53+C55</f>
        <v>13328.67</v>
      </c>
      <c r="D49" s="35">
        <v>0</v>
      </c>
      <c r="E49" s="35">
        <v>24046.1</v>
      </c>
      <c r="F49" s="42">
        <v>0</v>
      </c>
      <c r="G49" s="43">
        <f t="shared" si="1"/>
        <v>1.804088479945861</v>
      </c>
    </row>
    <row r="50" spans="1:7" x14ac:dyDescent="0.2">
      <c r="A50" s="31" t="s">
        <v>85</v>
      </c>
      <c r="B50" s="32" t="s">
        <v>84</v>
      </c>
      <c r="C50" s="38">
        <v>359.13</v>
      </c>
      <c r="D50" s="36">
        <v>0</v>
      </c>
      <c r="E50" s="36">
        <v>64.930000000000007</v>
      </c>
      <c r="F50" s="44">
        <v>0</v>
      </c>
      <c r="G50" s="45">
        <f t="shared" si="1"/>
        <v>0.1807980397070699</v>
      </c>
    </row>
    <row r="51" spans="1:7" ht="24" x14ac:dyDescent="0.2">
      <c r="A51" s="31" t="s">
        <v>87</v>
      </c>
      <c r="B51" s="32" t="s">
        <v>86</v>
      </c>
      <c r="C51" s="38">
        <v>359.13</v>
      </c>
      <c r="D51" s="36">
        <v>0</v>
      </c>
      <c r="E51" s="36">
        <v>64.930000000000007</v>
      </c>
      <c r="F51" s="44">
        <v>0</v>
      </c>
      <c r="G51" s="45">
        <f t="shared" si="1"/>
        <v>0.1807980397070699</v>
      </c>
    </row>
    <row r="52" spans="1:7" ht="24" x14ac:dyDescent="0.2">
      <c r="A52" s="31" t="s">
        <v>89</v>
      </c>
      <c r="B52" s="32" t="s">
        <v>88</v>
      </c>
      <c r="C52" s="38">
        <v>359.13</v>
      </c>
      <c r="D52" s="36">
        <v>0</v>
      </c>
      <c r="E52" s="36">
        <v>64.930000000000007</v>
      </c>
      <c r="F52" s="44">
        <v>0</v>
      </c>
      <c r="G52" s="45">
        <f t="shared" si="1"/>
        <v>0.1807980397070699</v>
      </c>
    </row>
    <row r="53" spans="1:7" ht="24" x14ac:dyDescent="0.2">
      <c r="A53" s="31" t="s">
        <v>91</v>
      </c>
      <c r="B53" s="32" t="s">
        <v>90</v>
      </c>
      <c r="C53" s="38">
        <v>5.12</v>
      </c>
      <c r="D53" s="36">
        <v>0</v>
      </c>
      <c r="E53" s="36">
        <v>5.26</v>
      </c>
      <c r="F53" s="44">
        <v>0</v>
      </c>
      <c r="G53" s="45">
        <f t="shared" si="1"/>
        <v>1.02734375</v>
      </c>
    </row>
    <row r="54" spans="1:7" x14ac:dyDescent="0.2">
      <c r="A54" s="31" t="s">
        <v>93</v>
      </c>
      <c r="B54" s="32" t="s">
        <v>92</v>
      </c>
      <c r="C54" s="38">
        <v>5.12</v>
      </c>
      <c r="D54" s="36">
        <v>0</v>
      </c>
      <c r="E54" s="36">
        <v>5.26</v>
      </c>
      <c r="F54" s="44">
        <v>0</v>
      </c>
      <c r="G54" s="45">
        <f t="shared" si="1"/>
        <v>1.02734375</v>
      </c>
    </row>
    <row r="55" spans="1:7" x14ac:dyDescent="0.2">
      <c r="A55" s="31" t="s">
        <v>95</v>
      </c>
      <c r="B55" s="32" t="s">
        <v>94</v>
      </c>
      <c r="C55" s="38">
        <f>C58+C60</f>
        <v>12964.42</v>
      </c>
      <c r="D55" s="36">
        <v>0</v>
      </c>
      <c r="E55" s="36">
        <v>23975.91</v>
      </c>
      <c r="F55" s="44">
        <v>0</v>
      </c>
      <c r="G55" s="45">
        <f t="shared" si="1"/>
        <v>1.8493623316739198</v>
      </c>
    </row>
    <row r="56" spans="1:7" ht="21.75" customHeight="1" x14ac:dyDescent="0.2">
      <c r="A56" s="46" t="s">
        <v>491</v>
      </c>
      <c r="B56" s="47" t="s">
        <v>492</v>
      </c>
      <c r="C56" s="38">
        <v>0</v>
      </c>
      <c r="D56" s="36">
        <v>0</v>
      </c>
      <c r="E56" s="36">
        <v>24126.31</v>
      </c>
      <c r="F56" s="44">
        <v>0</v>
      </c>
      <c r="G56" s="45">
        <v>0</v>
      </c>
    </row>
    <row r="57" spans="1:7" ht="21.75" customHeight="1" x14ac:dyDescent="0.2">
      <c r="A57" s="46" t="s">
        <v>493</v>
      </c>
      <c r="B57" s="47" t="s">
        <v>494</v>
      </c>
      <c r="C57" s="38">
        <v>0</v>
      </c>
      <c r="D57" s="36">
        <v>0</v>
      </c>
      <c r="E57" s="36">
        <v>24126.31</v>
      </c>
      <c r="F57" s="44">
        <v>0</v>
      </c>
      <c r="G57" s="45">
        <v>0</v>
      </c>
    </row>
    <row r="58" spans="1:7" ht="36" x14ac:dyDescent="0.2">
      <c r="A58" s="31" t="s">
        <v>97</v>
      </c>
      <c r="B58" s="32" t="s">
        <v>96</v>
      </c>
      <c r="C58" s="38">
        <v>187.93</v>
      </c>
      <c r="D58" s="36">
        <v>0</v>
      </c>
      <c r="E58" s="36">
        <v>-150.4</v>
      </c>
      <c r="F58" s="44">
        <v>0</v>
      </c>
      <c r="G58" s="45">
        <f t="shared" si="1"/>
        <v>-0.80029798329165114</v>
      </c>
    </row>
    <row r="59" spans="1:7" ht="48" x14ac:dyDescent="0.2">
      <c r="A59" s="31" t="s">
        <v>99</v>
      </c>
      <c r="B59" s="32" t="s">
        <v>98</v>
      </c>
      <c r="C59" s="38">
        <v>187.93</v>
      </c>
      <c r="D59" s="36">
        <v>0</v>
      </c>
      <c r="E59" s="36">
        <v>-150.4</v>
      </c>
      <c r="F59" s="44">
        <v>0</v>
      </c>
      <c r="G59" s="45">
        <f t="shared" si="1"/>
        <v>-0.80029798329165114</v>
      </c>
    </row>
    <row r="60" spans="1:7" x14ac:dyDescent="0.2">
      <c r="A60" s="31" t="s">
        <v>461</v>
      </c>
      <c r="B60" s="32" t="s">
        <v>462</v>
      </c>
      <c r="C60" s="38">
        <v>12776.49</v>
      </c>
      <c r="D60" s="36">
        <v>0</v>
      </c>
      <c r="E60" s="36">
        <v>0</v>
      </c>
      <c r="F60" s="44">
        <v>0</v>
      </c>
      <c r="G60" s="45">
        <f t="shared" si="1"/>
        <v>0</v>
      </c>
    </row>
    <row r="61" spans="1:7" ht="24" x14ac:dyDescent="0.2">
      <c r="A61" s="31" t="s">
        <v>463</v>
      </c>
      <c r="B61" s="32" t="s">
        <v>464</v>
      </c>
      <c r="C61" s="38">
        <v>12776.49</v>
      </c>
      <c r="D61" s="36">
        <v>0</v>
      </c>
      <c r="E61" s="36">
        <v>0</v>
      </c>
      <c r="F61" s="44">
        <v>0</v>
      </c>
      <c r="G61" s="45">
        <f t="shared" si="1"/>
        <v>0</v>
      </c>
    </row>
    <row r="62" spans="1:7" ht="36" x14ac:dyDescent="0.2">
      <c r="A62" s="25" t="s">
        <v>101</v>
      </c>
      <c r="B62" s="26" t="s">
        <v>100</v>
      </c>
      <c r="C62" s="35">
        <v>110315129.73999999</v>
      </c>
      <c r="D62" s="35">
        <v>263031600</v>
      </c>
      <c r="E62" s="35">
        <v>122974445.76000001</v>
      </c>
      <c r="F62" s="42">
        <f t="shared" si="0"/>
        <v>0.46752726957521457</v>
      </c>
      <c r="G62" s="43">
        <f t="shared" si="1"/>
        <v>1.1147559364688828</v>
      </c>
    </row>
    <row r="63" spans="1:7" ht="48" x14ac:dyDescent="0.2">
      <c r="A63" s="12" t="s">
        <v>103</v>
      </c>
      <c r="B63" s="11" t="s">
        <v>102</v>
      </c>
      <c r="C63" s="36">
        <v>0</v>
      </c>
      <c r="D63" s="36">
        <v>3246600</v>
      </c>
      <c r="E63" s="36">
        <v>3300427</v>
      </c>
      <c r="F63" s="44">
        <f t="shared" si="0"/>
        <v>1.0165794985523318</v>
      </c>
      <c r="G63" s="45">
        <v>0</v>
      </c>
    </row>
    <row r="64" spans="1:7" ht="36" x14ac:dyDescent="0.2">
      <c r="A64" s="12" t="s">
        <v>105</v>
      </c>
      <c r="B64" s="11" t="s">
        <v>104</v>
      </c>
      <c r="C64" s="36">
        <v>0</v>
      </c>
      <c r="D64" s="36">
        <v>3246600</v>
      </c>
      <c r="E64" s="36">
        <v>3300427</v>
      </c>
      <c r="F64" s="44">
        <f t="shared" ref="F64:F86" si="10">E64/D64</f>
        <v>1.0165794985523318</v>
      </c>
      <c r="G64" s="45">
        <v>0</v>
      </c>
    </row>
    <row r="65" spans="1:7" ht="60" x14ac:dyDescent="0.2">
      <c r="A65" s="12" t="s">
        <v>107</v>
      </c>
      <c r="B65" s="11" t="s">
        <v>106</v>
      </c>
      <c r="C65" s="36">
        <v>95124389.799999997</v>
      </c>
      <c r="D65" s="36">
        <v>231943400</v>
      </c>
      <c r="E65" s="36">
        <v>104379922.59999999</v>
      </c>
      <c r="F65" s="44">
        <f t="shared" si="10"/>
        <v>0.45002324963762708</v>
      </c>
      <c r="G65" s="45">
        <f t="shared" si="1"/>
        <v>1.0972992606781484</v>
      </c>
    </row>
    <row r="66" spans="1:7" ht="48" x14ac:dyDescent="0.2">
      <c r="A66" s="12" t="s">
        <v>109</v>
      </c>
      <c r="B66" s="11" t="s">
        <v>108</v>
      </c>
      <c r="C66" s="36">
        <v>65201704.619999997</v>
      </c>
      <c r="D66" s="36">
        <v>136808800</v>
      </c>
      <c r="E66" s="36">
        <v>65341635.329999998</v>
      </c>
      <c r="F66" s="44">
        <f t="shared" si="10"/>
        <v>0.47761280948301571</v>
      </c>
      <c r="G66" s="45">
        <f t="shared" si="1"/>
        <v>1.002146120424543</v>
      </c>
    </row>
    <row r="67" spans="1:7" ht="60" x14ac:dyDescent="0.2">
      <c r="A67" s="12" t="s">
        <v>111</v>
      </c>
      <c r="B67" s="11" t="s">
        <v>110</v>
      </c>
      <c r="C67" s="36">
        <v>65201704.619999997</v>
      </c>
      <c r="D67" s="36">
        <v>136808800</v>
      </c>
      <c r="E67" s="36">
        <v>65341635.329999998</v>
      </c>
      <c r="F67" s="44">
        <f t="shared" si="10"/>
        <v>0.47761280948301571</v>
      </c>
      <c r="G67" s="45">
        <f t="shared" si="1"/>
        <v>1.002146120424543</v>
      </c>
    </row>
    <row r="68" spans="1:7" ht="60" x14ac:dyDescent="0.2">
      <c r="A68" s="12" t="s">
        <v>113</v>
      </c>
      <c r="B68" s="11" t="s">
        <v>112</v>
      </c>
      <c r="C68" s="36">
        <v>4621097.5999999996</v>
      </c>
      <c r="D68" s="36">
        <v>14938700</v>
      </c>
      <c r="E68" s="36">
        <v>6088054.3099999996</v>
      </c>
      <c r="F68" s="44">
        <f t="shared" si="10"/>
        <v>0.40753575009873683</v>
      </c>
      <c r="G68" s="45">
        <f t="shared" si="1"/>
        <v>1.3174476795296426</v>
      </c>
    </row>
    <row r="69" spans="1:7" ht="60" x14ac:dyDescent="0.2">
      <c r="A69" s="12" t="s">
        <v>115</v>
      </c>
      <c r="B69" s="11" t="s">
        <v>114</v>
      </c>
      <c r="C69" s="36">
        <v>4621097.5999999996</v>
      </c>
      <c r="D69" s="36">
        <v>14938700</v>
      </c>
      <c r="E69" s="36">
        <v>6088054.3099999996</v>
      </c>
      <c r="F69" s="44">
        <f t="shared" si="10"/>
        <v>0.40753575009873683</v>
      </c>
      <c r="G69" s="45">
        <f t="shared" si="1"/>
        <v>1.3174476795296426</v>
      </c>
    </row>
    <row r="70" spans="1:7" ht="60" x14ac:dyDescent="0.2">
      <c r="A70" s="12" t="s">
        <v>117</v>
      </c>
      <c r="B70" s="11" t="s">
        <v>116</v>
      </c>
      <c r="C70" s="36">
        <v>573165</v>
      </c>
      <c r="D70" s="36">
        <v>3465400</v>
      </c>
      <c r="E70" s="36">
        <v>1555484.5</v>
      </c>
      <c r="F70" s="44">
        <f t="shared" si="10"/>
        <v>0.44886145899463264</v>
      </c>
      <c r="G70" s="45">
        <f t="shared" si="1"/>
        <v>2.7138511597881938</v>
      </c>
    </row>
    <row r="71" spans="1:7" ht="48" x14ac:dyDescent="0.2">
      <c r="A71" s="12" t="s">
        <v>119</v>
      </c>
      <c r="B71" s="11" t="s">
        <v>118</v>
      </c>
      <c r="C71" s="36">
        <v>573165</v>
      </c>
      <c r="D71" s="36">
        <v>3465400</v>
      </c>
      <c r="E71" s="36">
        <v>1555484.5</v>
      </c>
      <c r="F71" s="44">
        <f t="shared" si="10"/>
        <v>0.44886145899463264</v>
      </c>
      <c r="G71" s="45">
        <f t="shared" si="1"/>
        <v>2.7138511597881938</v>
      </c>
    </row>
    <row r="72" spans="1:7" ht="36" x14ac:dyDescent="0.2">
      <c r="A72" s="12" t="s">
        <v>121</v>
      </c>
      <c r="B72" s="11" t="s">
        <v>120</v>
      </c>
      <c r="C72" s="36">
        <v>24630791.82</v>
      </c>
      <c r="D72" s="36">
        <v>76730500</v>
      </c>
      <c r="E72" s="36">
        <v>31394748.460000001</v>
      </c>
      <c r="F72" s="44">
        <f t="shared" si="10"/>
        <v>0.40915605215657397</v>
      </c>
      <c r="G72" s="45">
        <f t="shared" si="1"/>
        <v>1.2746138528322797</v>
      </c>
    </row>
    <row r="73" spans="1:7" ht="24" x14ac:dyDescent="0.2">
      <c r="A73" s="12" t="s">
        <v>123</v>
      </c>
      <c r="B73" s="11" t="s">
        <v>122</v>
      </c>
      <c r="C73" s="36">
        <v>24630791.82</v>
      </c>
      <c r="D73" s="36">
        <v>76730500</v>
      </c>
      <c r="E73" s="36">
        <v>31394748.460000001</v>
      </c>
      <c r="F73" s="44">
        <f t="shared" si="10"/>
        <v>0.40915605215657397</v>
      </c>
      <c r="G73" s="45">
        <f t="shared" ref="G73:G86" si="11">E73/C73</f>
        <v>1.2746138528322797</v>
      </c>
    </row>
    <row r="74" spans="1:7" ht="36" x14ac:dyDescent="0.2">
      <c r="A74" s="12" t="s">
        <v>125</v>
      </c>
      <c r="B74" s="11" t="s">
        <v>124</v>
      </c>
      <c r="C74" s="36">
        <v>97630.76</v>
      </c>
      <c r="D74" s="36">
        <v>0</v>
      </c>
      <c r="E74" s="36">
        <v>0</v>
      </c>
      <c r="F74" s="44">
        <v>0</v>
      </c>
      <c r="G74" s="45">
        <f t="shared" si="11"/>
        <v>0</v>
      </c>
    </row>
    <row r="75" spans="1:7" ht="48" x14ac:dyDescent="0.2">
      <c r="A75" s="12" t="s">
        <v>127</v>
      </c>
      <c r="B75" s="11" t="s">
        <v>126</v>
      </c>
      <c r="C75" s="36">
        <v>97630.76</v>
      </c>
      <c r="D75" s="36">
        <v>0</v>
      </c>
      <c r="E75" s="36">
        <v>0</v>
      </c>
      <c r="F75" s="44">
        <v>0</v>
      </c>
      <c r="G75" s="45">
        <f t="shared" si="11"/>
        <v>0</v>
      </c>
    </row>
    <row r="76" spans="1:7" ht="36" x14ac:dyDescent="0.2">
      <c r="A76" s="12" t="s">
        <v>129</v>
      </c>
      <c r="B76" s="11" t="s">
        <v>128</v>
      </c>
      <c r="C76" s="36">
        <v>138438.03</v>
      </c>
      <c r="D76" s="36">
        <v>262200</v>
      </c>
      <c r="E76" s="36">
        <v>133535.01</v>
      </c>
      <c r="F76" s="44">
        <f t="shared" si="10"/>
        <v>0.5092868421052632</v>
      </c>
      <c r="G76" s="45">
        <f t="shared" si="11"/>
        <v>0.96458328683238281</v>
      </c>
    </row>
    <row r="77" spans="1:7" ht="36" x14ac:dyDescent="0.2">
      <c r="A77" s="12" t="s">
        <v>131</v>
      </c>
      <c r="B77" s="11" t="s">
        <v>130</v>
      </c>
      <c r="C77" s="36">
        <v>7312.03</v>
      </c>
      <c r="D77" s="36">
        <v>0</v>
      </c>
      <c r="E77" s="36">
        <v>2409.0100000000002</v>
      </c>
      <c r="F77" s="44">
        <v>0</v>
      </c>
      <c r="G77" s="45">
        <f t="shared" si="11"/>
        <v>0.32945844040574235</v>
      </c>
    </row>
    <row r="78" spans="1:7" ht="84" x14ac:dyDescent="0.2">
      <c r="A78" s="12" t="s">
        <v>133</v>
      </c>
      <c r="B78" s="11" t="s">
        <v>132</v>
      </c>
      <c r="C78" s="36">
        <v>7312.03</v>
      </c>
      <c r="D78" s="36">
        <v>0</v>
      </c>
      <c r="E78" s="36">
        <v>2409.0100000000002</v>
      </c>
      <c r="F78" s="44">
        <v>0</v>
      </c>
      <c r="G78" s="45">
        <f t="shared" si="11"/>
        <v>0.32945844040574235</v>
      </c>
    </row>
    <row r="79" spans="1:7" ht="36" x14ac:dyDescent="0.2">
      <c r="A79" s="12" t="s">
        <v>135</v>
      </c>
      <c r="B79" s="11" t="s">
        <v>134</v>
      </c>
      <c r="C79" s="36">
        <v>131126</v>
      </c>
      <c r="D79" s="36">
        <v>262200</v>
      </c>
      <c r="E79" s="36">
        <v>131126</v>
      </c>
      <c r="F79" s="44">
        <f t="shared" si="10"/>
        <v>0.50009916094584284</v>
      </c>
      <c r="G79" s="45">
        <f t="shared" si="11"/>
        <v>1</v>
      </c>
    </row>
    <row r="80" spans="1:7" ht="72" x14ac:dyDescent="0.2">
      <c r="A80" s="12" t="s">
        <v>137</v>
      </c>
      <c r="B80" s="11" t="s">
        <v>136</v>
      </c>
      <c r="C80" s="36">
        <v>131126</v>
      </c>
      <c r="D80" s="36">
        <v>262200</v>
      </c>
      <c r="E80" s="36">
        <v>131126</v>
      </c>
      <c r="F80" s="44">
        <f t="shared" si="10"/>
        <v>0.50009916094584284</v>
      </c>
      <c r="G80" s="45">
        <f t="shared" si="11"/>
        <v>1</v>
      </c>
    </row>
    <row r="81" spans="1:7" ht="24" x14ac:dyDescent="0.2">
      <c r="A81" s="12" t="s">
        <v>139</v>
      </c>
      <c r="B81" s="11" t="s">
        <v>138</v>
      </c>
      <c r="C81" s="36">
        <v>4937994.83</v>
      </c>
      <c r="D81" s="36">
        <v>3889400</v>
      </c>
      <c r="E81" s="36">
        <v>4647352.4400000004</v>
      </c>
      <c r="F81" s="44">
        <f t="shared" si="10"/>
        <v>1.1948764436674038</v>
      </c>
      <c r="G81" s="45">
        <f t="shared" si="11"/>
        <v>0.94114161719363332</v>
      </c>
    </row>
    <row r="82" spans="1:7" ht="36" x14ac:dyDescent="0.2">
      <c r="A82" s="12" t="s">
        <v>141</v>
      </c>
      <c r="B82" s="11" t="s">
        <v>140</v>
      </c>
      <c r="C82" s="36">
        <v>4937994.83</v>
      </c>
      <c r="D82" s="36">
        <v>3889400</v>
      </c>
      <c r="E82" s="36">
        <v>4647352.4400000004</v>
      </c>
      <c r="F82" s="44">
        <f t="shared" si="10"/>
        <v>1.1948764436674038</v>
      </c>
      <c r="G82" s="45">
        <f t="shared" si="11"/>
        <v>0.94114161719363332</v>
      </c>
    </row>
    <row r="83" spans="1:7" ht="36" x14ac:dyDescent="0.2">
      <c r="A83" s="12" t="s">
        <v>143</v>
      </c>
      <c r="B83" s="11" t="s">
        <v>142</v>
      </c>
      <c r="C83" s="36">
        <v>4937994.83</v>
      </c>
      <c r="D83" s="36">
        <v>3889400</v>
      </c>
      <c r="E83" s="36">
        <v>4647352.4400000004</v>
      </c>
      <c r="F83" s="44">
        <f t="shared" si="10"/>
        <v>1.1948764436674038</v>
      </c>
      <c r="G83" s="45">
        <f t="shared" si="11"/>
        <v>0.94114161719363332</v>
      </c>
    </row>
    <row r="84" spans="1:7" ht="60" x14ac:dyDescent="0.2">
      <c r="A84" s="12" t="s">
        <v>145</v>
      </c>
      <c r="B84" s="11" t="s">
        <v>144</v>
      </c>
      <c r="C84" s="36">
        <v>10114307.08</v>
      </c>
      <c r="D84" s="36">
        <v>23690000</v>
      </c>
      <c r="E84" s="36">
        <v>10513208.710000001</v>
      </c>
      <c r="F84" s="44">
        <f t="shared" si="10"/>
        <v>0.44378255424229635</v>
      </c>
      <c r="G84" s="45">
        <f t="shared" si="11"/>
        <v>1.0394393433820877</v>
      </c>
    </row>
    <row r="85" spans="1:7" ht="60" x14ac:dyDescent="0.2">
      <c r="A85" s="12" t="s">
        <v>147</v>
      </c>
      <c r="B85" s="11" t="s">
        <v>146</v>
      </c>
      <c r="C85" s="36">
        <v>10114307.08</v>
      </c>
      <c r="D85" s="36">
        <v>23690000</v>
      </c>
      <c r="E85" s="36">
        <v>10513208.710000001</v>
      </c>
      <c r="F85" s="44">
        <f t="shared" si="10"/>
        <v>0.44378255424229635</v>
      </c>
      <c r="G85" s="45">
        <f t="shared" si="11"/>
        <v>1.0394393433820877</v>
      </c>
    </row>
    <row r="86" spans="1:7" ht="60" x14ac:dyDescent="0.2">
      <c r="A86" s="12" t="s">
        <v>149</v>
      </c>
      <c r="B86" s="11" t="s">
        <v>148</v>
      </c>
      <c r="C86" s="36">
        <v>10114307.08</v>
      </c>
      <c r="D86" s="36">
        <v>23690000</v>
      </c>
      <c r="E86" s="36">
        <v>10513208.710000001</v>
      </c>
      <c r="F86" s="44">
        <f t="shared" si="10"/>
        <v>0.44378255424229635</v>
      </c>
      <c r="G86" s="45">
        <f t="shared" si="11"/>
        <v>1.0394393433820877</v>
      </c>
    </row>
    <row r="87" spans="1:7" ht="24" x14ac:dyDescent="0.2">
      <c r="A87" s="25" t="s">
        <v>151</v>
      </c>
      <c r="B87" s="26" t="s">
        <v>150</v>
      </c>
      <c r="C87" s="35">
        <v>8131450.1500000004</v>
      </c>
      <c r="D87" s="35">
        <v>12454000</v>
      </c>
      <c r="E87" s="35">
        <v>8721970.6500000004</v>
      </c>
      <c r="F87" s="42">
        <f t="shared" ref="F87:F139" si="12">E87/D87</f>
        <v>0.7003348843744982</v>
      </c>
      <c r="G87" s="43">
        <f t="shared" ref="G87:G139" si="13">E87/C87</f>
        <v>1.0726217942810607</v>
      </c>
    </row>
    <row r="88" spans="1:7" x14ac:dyDescent="0.2">
      <c r="A88" s="12" t="s">
        <v>153</v>
      </c>
      <c r="B88" s="11" t="s">
        <v>152</v>
      </c>
      <c r="C88" s="36">
        <v>8131450.1500000004</v>
      </c>
      <c r="D88" s="36">
        <v>12452000</v>
      </c>
      <c r="E88" s="36">
        <v>8721970.6500000004</v>
      </c>
      <c r="F88" s="44">
        <f t="shared" si="12"/>
        <v>0.70044736990041767</v>
      </c>
      <c r="G88" s="45">
        <f t="shared" si="13"/>
        <v>1.0726217942810607</v>
      </c>
    </row>
    <row r="89" spans="1:7" ht="24" x14ac:dyDescent="0.2">
      <c r="A89" s="12" t="s">
        <v>154</v>
      </c>
      <c r="B89" s="11" t="s">
        <v>298</v>
      </c>
      <c r="C89" s="36">
        <v>1001102.66</v>
      </c>
      <c r="D89" s="36">
        <v>2348000</v>
      </c>
      <c r="E89" s="36">
        <v>990349.62</v>
      </c>
      <c r="F89" s="44">
        <f t="shared" ref="F89:F93" si="14">E89/D89</f>
        <v>0.42178433560477002</v>
      </c>
      <c r="G89" s="45">
        <f t="shared" ref="G89:G94" si="15">E89/C89</f>
        <v>0.98925880388730558</v>
      </c>
    </row>
    <row r="90" spans="1:7" x14ac:dyDescent="0.2">
      <c r="A90" s="12" t="s">
        <v>156</v>
      </c>
      <c r="B90" s="11" t="s">
        <v>155</v>
      </c>
      <c r="C90" s="36">
        <v>864323.93</v>
      </c>
      <c r="D90" s="36">
        <v>985000</v>
      </c>
      <c r="E90" s="36">
        <v>1526253.62</v>
      </c>
      <c r="F90" s="44">
        <f t="shared" si="14"/>
        <v>1.5494960609137056</v>
      </c>
      <c r="G90" s="45">
        <f t="shared" si="15"/>
        <v>1.7658352002356339</v>
      </c>
    </row>
    <row r="91" spans="1:7" x14ac:dyDescent="0.2">
      <c r="A91" s="12" t="s">
        <v>158</v>
      </c>
      <c r="B91" s="11" t="s">
        <v>157</v>
      </c>
      <c r="C91" s="36">
        <v>6261266.6600000001</v>
      </c>
      <c r="D91" s="36">
        <v>9119000</v>
      </c>
      <c r="E91" s="36">
        <v>6204706.0499999998</v>
      </c>
      <c r="F91" s="44">
        <f t="shared" si="14"/>
        <v>0.6804151825858098</v>
      </c>
      <c r="G91" s="45">
        <f t="shared" si="15"/>
        <v>0.99096658662354431</v>
      </c>
    </row>
    <row r="92" spans="1:7" x14ac:dyDescent="0.2">
      <c r="A92" s="12" t="s">
        <v>160</v>
      </c>
      <c r="B92" s="11" t="s">
        <v>159</v>
      </c>
      <c r="C92" s="36">
        <v>3111267.63</v>
      </c>
      <c r="D92" s="36">
        <v>4991000</v>
      </c>
      <c r="E92" s="36">
        <v>2198008.2400000002</v>
      </c>
      <c r="F92" s="44">
        <f t="shared" si="14"/>
        <v>0.44039435784411946</v>
      </c>
      <c r="G92" s="45">
        <f t="shared" si="15"/>
        <v>0.70646710646361222</v>
      </c>
    </row>
    <row r="93" spans="1:7" x14ac:dyDescent="0.2">
      <c r="A93" s="12" t="s">
        <v>162</v>
      </c>
      <c r="B93" s="11" t="s">
        <v>161</v>
      </c>
      <c r="C93" s="36">
        <v>3149999.03</v>
      </c>
      <c r="D93" s="36">
        <v>4128000</v>
      </c>
      <c r="E93" s="36">
        <v>4006697.81</v>
      </c>
      <c r="F93" s="44">
        <f t="shared" si="14"/>
        <v>0.97061477955426356</v>
      </c>
      <c r="G93" s="45">
        <f t="shared" si="15"/>
        <v>1.2719679504155277</v>
      </c>
    </row>
    <row r="94" spans="1:7" ht="36" x14ac:dyDescent="0.2">
      <c r="A94" s="12" t="s">
        <v>164</v>
      </c>
      <c r="B94" s="11" t="s">
        <v>163</v>
      </c>
      <c r="C94" s="36">
        <v>4756.8999999999996</v>
      </c>
      <c r="D94" s="36">
        <v>0</v>
      </c>
      <c r="E94" s="36">
        <v>661.36</v>
      </c>
      <c r="F94" s="44">
        <v>0</v>
      </c>
      <c r="G94" s="45">
        <f t="shared" si="15"/>
        <v>0.13903172234017955</v>
      </c>
    </row>
    <row r="95" spans="1:7" ht="24" x14ac:dyDescent="0.2">
      <c r="A95" s="25" t="s">
        <v>166</v>
      </c>
      <c r="B95" s="26" t="s">
        <v>165</v>
      </c>
      <c r="C95" s="35">
        <f>C99</f>
        <v>6984709.96</v>
      </c>
      <c r="D95" s="35">
        <v>20371000</v>
      </c>
      <c r="E95" s="35">
        <v>15158116.060000001</v>
      </c>
      <c r="F95" s="42">
        <f t="shared" si="12"/>
        <v>0.74410269795297235</v>
      </c>
      <c r="G95" s="43">
        <f t="shared" si="13"/>
        <v>2.1701854689468023</v>
      </c>
    </row>
    <row r="96" spans="1:7" x14ac:dyDescent="0.2">
      <c r="A96" s="12" t="s">
        <v>292</v>
      </c>
      <c r="B96" s="11" t="s">
        <v>293</v>
      </c>
      <c r="C96" s="36">
        <v>0</v>
      </c>
      <c r="D96" s="36">
        <v>515000</v>
      </c>
      <c r="E96" s="36">
        <v>100000</v>
      </c>
      <c r="F96" s="44">
        <f t="shared" si="12"/>
        <v>0.1941747572815534</v>
      </c>
      <c r="G96" s="45">
        <v>0</v>
      </c>
    </row>
    <row r="97" spans="1:7" ht="24" x14ac:dyDescent="0.2">
      <c r="A97" s="12" t="s">
        <v>299</v>
      </c>
      <c r="B97" s="11" t="s">
        <v>300</v>
      </c>
      <c r="C97" s="36">
        <v>0</v>
      </c>
      <c r="D97" s="36">
        <v>515000</v>
      </c>
      <c r="E97" s="36">
        <v>100000</v>
      </c>
      <c r="F97" s="44">
        <f t="shared" si="12"/>
        <v>0.1941747572815534</v>
      </c>
      <c r="G97" s="45">
        <v>0</v>
      </c>
    </row>
    <row r="98" spans="1:7" ht="36" x14ac:dyDescent="0.2">
      <c r="A98" s="12" t="s">
        <v>301</v>
      </c>
      <c r="B98" s="11" t="s">
        <v>302</v>
      </c>
      <c r="C98" s="36">
        <v>0</v>
      </c>
      <c r="D98" s="36">
        <v>515000</v>
      </c>
      <c r="E98" s="36">
        <v>100000</v>
      </c>
      <c r="F98" s="44">
        <f t="shared" si="12"/>
        <v>0.1941747572815534</v>
      </c>
      <c r="G98" s="45">
        <v>0</v>
      </c>
    </row>
    <row r="99" spans="1:7" x14ac:dyDescent="0.2">
      <c r="A99" s="12" t="s">
        <v>168</v>
      </c>
      <c r="B99" s="11" t="s">
        <v>167</v>
      </c>
      <c r="C99" s="36">
        <v>6984709.96</v>
      </c>
      <c r="D99" s="36">
        <v>19856000</v>
      </c>
      <c r="E99" s="36">
        <v>15058116.060000001</v>
      </c>
      <c r="F99" s="44">
        <f t="shared" si="12"/>
        <v>0.75836603847703465</v>
      </c>
      <c r="G99" s="45">
        <f t="shared" si="13"/>
        <v>2.1558684821896312</v>
      </c>
    </row>
    <row r="100" spans="1:7" ht="24" x14ac:dyDescent="0.2">
      <c r="A100" s="12" t="s">
        <v>303</v>
      </c>
      <c r="B100" s="11" t="s">
        <v>304</v>
      </c>
      <c r="C100" s="36">
        <v>183365.02</v>
      </c>
      <c r="D100" s="36">
        <v>383400</v>
      </c>
      <c r="E100" s="36">
        <v>164340.45000000001</v>
      </c>
      <c r="F100" s="44">
        <f t="shared" si="12"/>
        <v>0.42863967136150238</v>
      </c>
      <c r="G100" s="45">
        <f t="shared" si="13"/>
        <v>0.89624755037792936</v>
      </c>
    </row>
    <row r="101" spans="1:7" ht="24" x14ac:dyDescent="0.2">
      <c r="A101" s="12" t="s">
        <v>305</v>
      </c>
      <c r="B101" s="11" t="s">
        <v>306</v>
      </c>
      <c r="C101" s="36">
        <v>183365.02</v>
      </c>
      <c r="D101" s="36">
        <v>383400</v>
      </c>
      <c r="E101" s="36">
        <v>164340.45000000001</v>
      </c>
      <c r="F101" s="44">
        <f t="shared" si="12"/>
        <v>0.42863967136150238</v>
      </c>
      <c r="G101" s="45">
        <f t="shared" si="13"/>
        <v>0.89624755037792936</v>
      </c>
    </row>
    <row r="102" spans="1:7" x14ac:dyDescent="0.2">
      <c r="A102" s="12" t="s">
        <v>170</v>
      </c>
      <c r="B102" s="11" t="s">
        <v>169</v>
      </c>
      <c r="C102" s="36">
        <v>6801344.9400000004</v>
      </c>
      <c r="D102" s="36">
        <v>19472600</v>
      </c>
      <c r="E102" s="36">
        <v>14893775.609999999</v>
      </c>
      <c r="F102" s="44">
        <f t="shared" si="12"/>
        <v>0.76485808828815871</v>
      </c>
      <c r="G102" s="45">
        <f t="shared" si="13"/>
        <v>2.1898280033419386</v>
      </c>
    </row>
    <row r="103" spans="1:7" ht="24" x14ac:dyDescent="0.2">
      <c r="A103" s="12" t="s">
        <v>172</v>
      </c>
      <c r="B103" s="11" t="s">
        <v>171</v>
      </c>
      <c r="C103" s="36">
        <v>6801344.9400000004</v>
      </c>
      <c r="D103" s="36">
        <v>19472600</v>
      </c>
      <c r="E103" s="36">
        <v>14893775.609999999</v>
      </c>
      <c r="F103" s="44">
        <f t="shared" si="12"/>
        <v>0.76485808828815871</v>
      </c>
      <c r="G103" s="45">
        <f t="shared" si="13"/>
        <v>2.1898280033419386</v>
      </c>
    </row>
    <row r="104" spans="1:7" ht="24" x14ac:dyDescent="0.2">
      <c r="A104" s="25" t="s">
        <v>174</v>
      </c>
      <c r="B104" s="26" t="s">
        <v>173</v>
      </c>
      <c r="C104" s="35">
        <v>25326712.27</v>
      </c>
      <c r="D104" s="35">
        <v>55293800</v>
      </c>
      <c r="E104" s="35">
        <v>21101142.989999998</v>
      </c>
      <c r="F104" s="42">
        <f t="shared" si="12"/>
        <v>0.38161860805370579</v>
      </c>
      <c r="G104" s="43">
        <f t="shared" si="13"/>
        <v>0.83315760707696462</v>
      </c>
    </row>
    <row r="105" spans="1:7" ht="60" x14ac:dyDescent="0.2">
      <c r="A105" s="12" t="s">
        <v>176</v>
      </c>
      <c r="B105" s="11" t="s">
        <v>175</v>
      </c>
      <c r="C105" s="36">
        <v>9683112.6099999994</v>
      </c>
      <c r="D105" s="36">
        <v>31594600</v>
      </c>
      <c r="E105" s="36">
        <v>12750666.77</v>
      </c>
      <c r="F105" s="44">
        <f t="shared" si="12"/>
        <v>0.40357107765251021</v>
      </c>
      <c r="G105" s="45">
        <f t="shared" si="13"/>
        <v>1.316794225529512</v>
      </c>
    </row>
    <row r="106" spans="1:7" ht="72" x14ac:dyDescent="0.2">
      <c r="A106" s="12" t="s">
        <v>178</v>
      </c>
      <c r="B106" s="11" t="s">
        <v>177</v>
      </c>
      <c r="C106" s="36">
        <v>9683112.6099999994</v>
      </c>
      <c r="D106" s="36">
        <v>31594600</v>
      </c>
      <c r="E106" s="36">
        <v>12750666.77</v>
      </c>
      <c r="F106" s="44">
        <f t="shared" si="12"/>
        <v>0.40357107765251021</v>
      </c>
      <c r="G106" s="45">
        <f t="shared" si="13"/>
        <v>1.316794225529512</v>
      </c>
    </row>
    <row r="107" spans="1:7" ht="60" x14ac:dyDescent="0.2">
      <c r="A107" s="12" t="s">
        <v>180</v>
      </c>
      <c r="B107" s="11" t="s">
        <v>179</v>
      </c>
      <c r="C107" s="36">
        <v>9683112.6099999994</v>
      </c>
      <c r="D107" s="36">
        <v>31594600</v>
      </c>
      <c r="E107" s="36">
        <v>12750666.77</v>
      </c>
      <c r="F107" s="44">
        <f t="shared" si="12"/>
        <v>0.40357107765251021</v>
      </c>
      <c r="G107" s="45">
        <f t="shared" si="13"/>
        <v>1.316794225529512</v>
      </c>
    </row>
    <row r="108" spans="1:7" ht="24" x14ac:dyDescent="0.2">
      <c r="A108" s="12" t="s">
        <v>182</v>
      </c>
      <c r="B108" s="11" t="s">
        <v>181</v>
      </c>
      <c r="C108" s="36">
        <v>14586549.17</v>
      </c>
      <c r="D108" s="36">
        <v>23699200</v>
      </c>
      <c r="E108" s="36">
        <v>7536520.79</v>
      </c>
      <c r="F108" s="44">
        <f t="shared" si="12"/>
        <v>0.31800739223264918</v>
      </c>
      <c r="G108" s="45">
        <f t="shared" si="13"/>
        <v>0.51667606245761555</v>
      </c>
    </row>
    <row r="109" spans="1:7" ht="24" x14ac:dyDescent="0.2">
      <c r="A109" s="12" t="s">
        <v>184</v>
      </c>
      <c r="B109" s="11" t="s">
        <v>183</v>
      </c>
      <c r="C109" s="36">
        <v>13986578.220000001</v>
      </c>
      <c r="D109" s="36">
        <v>23258800</v>
      </c>
      <c r="E109" s="36">
        <v>7244086.2800000003</v>
      </c>
      <c r="F109" s="44">
        <f t="shared" si="12"/>
        <v>0.31145571912566428</v>
      </c>
      <c r="G109" s="45">
        <f t="shared" si="13"/>
        <v>0.51793127425844399</v>
      </c>
    </row>
    <row r="110" spans="1:7" ht="36" x14ac:dyDescent="0.2">
      <c r="A110" s="12" t="s">
        <v>186</v>
      </c>
      <c r="B110" s="11" t="s">
        <v>185</v>
      </c>
      <c r="C110" s="36">
        <v>13986578.220000001</v>
      </c>
      <c r="D110" s="36">
        <v>23258800</v>
      </c>
      <c r="E110" s="36">
        <v>7244086.2800000003</v>
      </c>
      <c r="F110" s="44">
        <f t="shared" si="12"/>
        <v>0.31145571912566428</v>
      </c>
      <c r="G110" s="45">
        <f t="shared" si="13"/>
        <v>0.51793127425844399</v>
      </c>
    </row>
    <row r="111" spans="1:7" ht="36" x14ac:dyDescent="0.2">
      <c r="A111" s="12" t="s">
        <v>188</v>
      </c>
      <c r="B111" s="11" t="s">
        <v>187</v>
      </c>
      <c r="C111" s="36">
        <v>599970.94999999995</v>
      </c>
      <c r="D111" s="36">
        <v>440400</v>
      </c>
      <c r="E111" s="36">
        <v>292434.51</v>
      </c>
      <c r="F111" s="44">
        <f t="shared" si="12"/>
        <v>0.66402023160762946</v>
      </c>
      <c r="G111" s="45">
        <f t="shared" si="13"/>
        <v>0.48741444898290498</v>
      </c>
    </row>
    <row r="112" spans="1:7" ht="36" x14ac:dyDescent="0.2">
      <c r="A112" s="12" t="s">
        <v>190</v>
      </c>
      <c r="B112" s="11" t="s">
        <v>189</v>
      </c>
      <c r="C112" s="36">
        <v>599970.94999999995</v>
      </c>
      <c r="D112" s="36">
        <v>440400</v>
      </c>
      <c r="E112" s="36">
        <v>292434.51</v>
      </c>
      <c r="F112" s="44">
        <f t="shared" si="12"/>
        <v>0.66402023160762946</v>
      </c>
      <c r="G112" s="45">
        <f t="shared" si="13"/>
        <v>0.48741444898290498</v>
      </c>
    </row>
    <row r="113" spans="1:7" ht="48" x14ac:dyDescent="0.2">
      <c r="A113" s="12" t="s">
        <v>192</v>
      </c>
      <c r="B113" s="11" t="s">
        <v>191</v>
      </c>
      <c r="C113" s="36">
        <v>1057050.49</v>
      </c>
      <c r="D113" s="36">
        <v>0</v>
      </c>
      <c r="E113" s="36">
        <v>813955.43</v>
      </c>
      <c r="F113" s="44">
        <v>0</v>
      </c>
      <c r="G113" s="45">
        <f t="shared" si="13"/>
        <v>0.77002511961372822</v>
      </c>
    </row>
    <row r="114" spans="1:7" ht="48" x14ac:dyDescent="0.2">
      <c r="A114" s="12" t="s">
        <v>194</v>
      </c>
      <c r="B114" s="11" t="s">
        <v>193</v>
      </c>
      <c r="C114" s="36">
        <v>1057050.49</v>
      </c>
      <c r="D114" s="36">
        <v>0</v>
      </c>
      <c r="E114" s="36">
        <v>813955.43</v>
      </c>
      <c r="F114" s="44">
        <v>0</v>
      </c>
      <c r="G114" s="45">
        <f t="shared" si="13"/>
        <v>0.77002511961372822</v>
      </c>
    </row>
    <row r="115" spans="1:7" ht="60" x14ac:dyDescent="0.2">
      <c r="A115" s="12" t="s">
        <v>196</v>
      </c>
      <c r="B115" s="11" t="s">
        <v>195</v>
      </c>
      <c r="C115" s="36">
        <v>1057050.49</v>
      </c>
      <c r="D115" s="36">
        <v>0</v>
      </c>
      <c r="E115" s="36">
        <v>813955.43</v>
      </c>
      <c r="F115" s="44">
        <v>0</v>
      </c>
      <c r="G115" s="45">
        <f t="shared" si="13"/>
        <v>0.77002511961372822</v>
      </c>
    </row>
    <row r="116" spans="1:7" x14ac:dyDescent="0.2">
      <c r="A116" s="25" t="s">
        <v>198</v>
      </c>
      <c r="B116" s="26" t="s">
        <v>197</v>
      </c>
      <c r="C116" s="37">
        <v>18704544.140000001</v>
      </c>
      <c r="D116" s="37">
        <v>29329200</v>
      </c>
      <c r="E116" s="37">
        <v>14545475.66</v>
      </c>
      <c r="F116" s="42">
        <f t="shared" si="12"/>
        <v>0.49593837063404389</v>
      </c>
      <c r="G116" s="43">
        <f t="shared" si="13"/>
        <v>0.77764395385045715</v>
      </c>
    </row>
    <row r="117" spans="1:7" ht="24" x14ac:dyDescent="0.2">
      <c r="A117" s="12" t="s">
        <v>200</v>
      </c>
      <c r="B117" s="11" t="s">
        <v>199</v>
      </c>
      <c r="C117" s="36">
        <v>18704544.140000001</v>
      </c>
      <c r="D117" s="36">
        <v>29329200</v>
      </c>
      <c r="E117" s="36">
        <v>14545475.66</v>
      </c>
      <c r="F117" s="44">
        <f t="shared" si="12"/>
        <v>0.49593837063404389</v>
      </c>
      <c r="G117" s="45">
        <f t="shared" si="13"/>
        <v>0.77764395385045715</v>
      </c>
    </row>
    <row r="118" spans="1:7" ht="36" x14ac:dyDescent="0.2">
      <c r="A118" s="12" t="s">
        <v>202</v>
      </c>
      <c r="B118" s="11" t="s">
        <v>201</v>
      </c>
      <c r="C118" s="36">
        <v>18704544.140000001</v>
      </c>
      <c r="D118" s="36">
        <v>29329200</v>
      </c>
      <c r="E118" s="36">
        <v>14545475.66</v>
      </c>
      <c r="F118" s="44">
        <f t="shared" si="12"/>
        <v>0.49593837063404389</v>
      </c>
      <c r="G118" s="45">
        <f t="shared" si="13"/>
        <v>0.77764395385045715</v>
      </c>
    </row>
    <row r="119" spans="1:7" x14ac:dyDescent="0.2">
      <c r="A119" s="25" t="s">
        <v>204</v>
      </c>
      <c r="B119" s="26" t="s">
        <v>203</v>
      </c>
      <c r="C119" s="35">
        <v>19340180.300000001</v>
      </c>
      <c r="D119" s="35">
        <v>17005700</v>
      </c>
      <c r="E119" s="35">
        <v>10171225.220000001</v>
      </c>
      <c r="F119" s="42">
        <f t="shared" si="12"/>
        <v>0.59810682418248007</v>
      </c>
      <c r="G119" s="43">
        <f t="shared" si="13"/>
        <v>0.52591160279927696</v>
      </c>
    </row>
    <row r="120" spans="1:7" ht="24" x14ac:dyDescent="0.2">
      <c r="A120" s="12" t="s">
        <v>307</v>
      </c>
      <c r="B120" s="11" t="s">
        <v>308</v>
      </c>
      <c r="C120" s="36">
        <v>3313788.91</v>
      </c>
      <c r="D120" s="36">
        <v>8594000</v>
      </c>
      <c r="E120" s="36">
        <v>5003545.4800000004</v>
      </c>
      <c r="F120" s="44">
        <f t="shared" si="12"/>
        <v>0.58221380963462888</v>
      </c>
      <c r="G120" s="45">
        <f t="shared" si="13"/>
        <v>1.5099167798228887</v>
      </c>
    </row>
    <row r="121" spans="1:7" ht="36" x14ac:dyDescent="0.2">
      <c r="A121" s="12" t="s">
        <v>309</v>
      </c>
      <c r="B121" s="11" t="s">
        <v>310</v>
      </c>
      <c r="C121" s="36">
        <v>110200</v>
      </c>
      <c r="D121" s="36">
        <v>190000</v>
      </c>
      <c r="E121" s="36">
        <v>70910.070000000007</v>
      </c>
      <c r="F121" s="44">
        <f t="shared" si="12"/>
        <v>0.37321089473684216</v>
      </c>
      <c r="G121" s="45">
        <f t="shared" si="13"/>
        <v>0.6434670598911072</v>
      </c>
    </row>
    <row r="122" spans="1:7" ht="60" x14ac:dyDescent="0.2">
      <c r="A122" s="12" t="s">
        <v>311</v>
      </c>
      <c r="B122" s="11" t="s">
        <v>312</v>
      </c>
      <c r="C122" s="36">
        <v>110200</v>
      </c>
      <c r="D122" s="36">
        <v>190000</v>
      </c>
      <c r="E122" s="36">
        <v>70910.070000000007</v>
      </c>
      <c r="F122" s="44">
        <f t="shared" si="12"/>
        <v>0.37321089473684216</v>
      </c>
      <c r="G122" s="45">
        <f t="shared" si="13"/>
        <v>0.6434670598911072</v>
      </c>
    </row>
    <row r="123" spans="1:7" ht="60" x14ac:dyDescent="0.2">
      <c r="A123" s="12" t="s">
        <v>313</v>
      </c>
      <c r="B123" s="11" t="s">
        <v>314</v>
      </c>
      <c r="C123" s="36">
        <v>256147.09</v>
      </c>
      <c r="D123" s="36">
        <v>779000</v>
      </c>
      <c r="E123" s="36">
        <v>560565.18000000005</v>
      </c>
      <c r="F123" s="44">
        <f t="shared" si="12"/>
        <v>0.71959586649550711</v>
      </c>
      <c r="G123" s="45">
        <f t="shared" si="13"/>
        <v>2.1884503157931641</v>
      </c>
    </row>
    <row r="124" spans="1:7" ht="72" x14ac:dyDescent="0.2">
      <c r="A124" s="12" t="s">
        <v>315</v>
      </c>
      <c r="B124" s="11" t="s">
        <v>316</v>
      </c>
      <c r="C124" s="36">
        <v>256147.09</v>
      </c>
      <c r="D124" s="36">
        <v>779000</v>
      </c>
      <c r="E124" s="36">
        <v>560565.18000000005</v>
      </c>
      <c r="F124" s="44">
        <f t="shared" si="12"/>
        <v>0.71959586649550711</v>
      </c>
      <c r="G124" s="45">
        <f t="shared" si="13"/>
        <v>2.1884503157931641</v>
      </c>
    </row>
    <row r="125" spans="1:7" ht="36" x14ac:dyDescent="0.2">
      <c r="A125" s="12" t="s">
        <v>317</v>
      </c>
      <c r="B125" s="11" t="s">
        <v>318</v>
      </c>
      <c r="C125" s="36">
        <v>173785.03</v>
      </c>
      <c r="D125" s="36">
        <v>662000</v>
      </c>
      <c r="E125" s="36">
        <v>387753.38</v>
      </c>
      <c r="F125" s="44">
        <f t="shared" si="12"/>
        <v>0.58573018126888221</v>
      </c>
      <c r="G125" s="45">
        <f t="shared" si="13"/>
        <v>2.2312242889965841</v>
      </c>
    </row>
    <row r="126" spans="1:7" ht="60" x14ac:dyDescent="0.2">
      <c r="A126" s="12" t="s">
        <v>319</v>
      </c>
      <c r="B126" s="11" t="s">
        <v>320</v>
      </c>
      <c r="C126" s="36">
        <v>163785.03</v>
      </c>
      <c r="D126" s="36">
        <v>362000</v>
      </c>
      <c r="E126" s="36">
        <v>342753.38</v>
      </c>
      <c r="F126" s="44">
        <f t="shared" si="12"/>
        <v>0.94683254143646411</v>
      </c>
      <c r="G126" s="45">
        <f t="shared" si="13"/>
        <v>2.0927027335770552</v>
      </c>
    </row>
    <row r="127" spans="1:7" ht="60" x14ac:dyDescent="0.2">
      <c r="A127" s="12" t="s">
        <v>321</v>
      </c>
      <c r="B127" s="11" t="s">
        <v>322</v>
      </c>
      <c r="C127" s="36">
        <v>10000</v>
      </c>
      <c r="D127" s="36">
        <v>300000</v>
      </c>
      <c r="E127" s="36">
        <v>45000</v>
      </c>
      <c r="F127" s="44">
        <f t="shared" si="12"/>
        <v>0.15</v>
      </c>
      <c r="G127" s="45">
        <f t="shared" si="13"/>
        <v>4.5</v>
      </c>
    </row>
    <row r="128" spans="1:7" ht="48" x14ac:dyDescent="0.2">
      <c r="A128" s="12" t="s">
        <v>323</v>
      </c>
      <c r="B128" s="11" t="s">
        <v>324</v>
      </c>
      <c r="C128" s="36">
        <v>26410</v>
      </c>
      <c r="D128" s="36">
        <v>758000</v>
      </c>
      <c r="E128" s="36">
        <v>75975.490000000005</v>
      </c>
      <c r="F128" s="44">
        <f t="shared" si="12"/>
        <v>0.10023151715039579</v>
      </c>
      <c r="G128" s="45">
        <f t="shared" si="13"/>
        <v>2.8767697841726623</v>
      </c>
    </row>
    <row r="129" spans="1:7" ht="60" x14ac:dyDescent="0.2">
      <c r="A129" s="12" t="s">
        <v>418</v>
      </c>
      <c r="B129" s="11" t="s">
        <v>419</v>
      </c>
      <c r="C129" s="36">
        <v>0</v>
      </c>
      <c r="D129" s="36">
        <v>8000</v>
      </c>
      <c r="E129" s="36">
        <v>25975.49</v>
      </c>
      <c r="F129" s="44">
        <f t="shared" si="12"/>
        <v>3.2469362500000001</v>
      </c>
      <c r="G129" s="45">
        <v>0</v>
      </c>
    </row>
    <row r="130" spans="1:7" ht="60" x14ac:dyDescent="0.2">
      <c r="A130" s="12" t="s">
        <v>325</v>
      </c>
      <c r="B130" s="11" t="s">
        <v>326</v>
      </c>
      <c r="C130" s="36">
        <v>26410</v>
      </c>
      <c r="D130" s="36">
        <v>750000</v>
      </c>
      <c r="E130" s="36">
        <v>50000</v>
      </c>
      <c r="F130" s="44">
        <f t="shared" si="12"/>
        <v>6.6666666666666666E-2</v>
      </c>
      <c r="G130" s="45">
        <f t="shared" si="13"/>
        <v>1.8932222642938281</v>
      </c>
    </row>
    <row r="131" spans="1:7" ht="48" x14ac:dyDescent="0.2">
      <c r="A131" s="12" t="s">
        <v>421</v>
      </c>
      <c r="B131" s="11" t="s">
        <v>420</v>
      </c>
      <c r="C131" s="36">
        <v>2000</v>
      </c>
      <c r="D131" s="36">
        <v>14000</v>
      </c>
      <c r="E131" s="36">
        <v>4000</v>
      </c>
      <c r="F131" s="44">
        <f t="shared" si="12"/>
        <v>0.2857142857142857</v>
      </c>
      <c r="G131" s="45">
        <f t="shared" si="13"/>
        <v>2</v>
      </c>
    </row>
    <row r="132" spans="1:7" ht="72" x14ac:dyDescent="0.2">
      <c r="A132" s="33" t="s">
        <v>423</v>
      </c>
      <c r="B132" s="34" t="s">
        <v>422</v>
      </c>
      <c r="C132" s="36">
        <v>2000</v>
      </c>
      <c r="D132" s="36">
        <v>14000</v>
      </c>
      <c r="E132" s="36">
        <v>4000</v>
      </c>
      <c r="F132" s="44">
        <f t="shared" si="12"/>
        <v>0.2857142857142857</v>
      </c>
      <c r="G132" s="45">
        <f t="shared" si="13"/>
        <v>2</v>
      </c>
    </row>
    <row r="133" spans="1:7" ht="58.5" customHeight="1" x14ac:dyDescent="0.2">
      <c r="A133" s="48" t="s">
        <v>495</v>
      </c>
      <c r="B133" s="47" t="s">
        <v>496</v>
      </c>
      <c r="C133" s="36">
        <v>0</v>
      </c>
      <c r="D133" s="36">
        <v>0</v>
      </c>
      <c r="E133" s="36">
        <v>1500</v>
      </c>
      <c r="F133" s="44">
        <v>0</v>
      </c>
      <c r="G133" s="45">
        <v>0</v>
      </c>
    </row>
    <row r="134" spans="1:7" ht="68.25" customHeight="1" x14ac:dyDescent="0.2">
      <c r="A134" s="48" t="s">
        <v>497</v>
      </c>
      <c r="B134" s="47" t="s">
        <v>498</v>
      </c>
      <c r="C134" s="36">
        <v>0</v>
      </c>
      <c r="D134" s="36">
        <v>0</v>
      </c>
      <c r="E134" s="36">
        <v>1500</v>
      </c>
      <c r="F134" s="44">
        <v>0</v>
      </c>
      <c r="G134" s="45">
        <v>0</v>
      </c>
    </row>
    <row r="135" spans="1:7" ht="48" x14ac:dyDescent="0.2">
      <c r="A135" s="12" t="s">
        <v>424</v>
      </c>
      <c r="B135" s="11" t="s">
        <v>425</v>
      </c>
      <c r="C135" s="36">
        <v>0</v>
      </c>
      <c r="D135" s="36">
        <v>0</v>
      </c>
      <c r="E135" s="36">
        <v>500</v>
      </c>
      <c r="F135" s="44">
        <v>0</v>
      </c>
      <c r="G135" s="45">
        <v>0</v>
      </c>
    </row>
    <row r="136" spans="1:7" ht="60" x14ac:dyDescent="0.2">
      <c r="A136" s="12" t="s">
        <v>427</v>
      </c>
      <c r="B136" s="11" t="s">
        <v>426</v>
      </c>
      <c r="C136" s="36">
        <v>0</v>
      </c>
      <c r="D136" s="36">
        <v>0</v>
      </c>
      <c r="E136" s="36">
        <v>500</v>
      </c>
      <c r="F136" s="44">
        <v>0</v>
      </c>
      <c r="G136" s="45">
        <v>0</v>
      </c>
    </row>
    <row r="137" spans="1:7" ht="36" x14ac:dyDescent="0.2">
      <c r="A137" s="12" t="s">
        <v>327</v>
      </c>
      <c r="B137" s="11" t="s">
        <v>328</v>
      </c>
      <c r="C137" s="36">
        <v>82500</v>
      </c>
      <c r="D137" s="36">
        <v>132000</v>
      </c>
      <c r="E137" s="36">
        <v>58500</v>
      </c>
      <c r="F137" s="44">
        <f t="shared" si="12"/>
        <v>0.44318181818181818</v>
      </c>
      <c r="G137" s="45">
        <f t="shared" si="13"/>
        <v>0.70909090909090911</v>
      </c>
    </row>
    <row r="138" spans="1:7" ht="60" x14ac:dyDescent="0.2">
      <c r="A138" s="12" t="s">
        <v>329</v>
      </c>
      <c r="B138" s="11" t="s">
        <v>330</v>
      </c>
      <c r="C138" s="36">
        <v>82500</v>
      </c>
      <c r="D138" s="36">
        <v>132000</v>
      </c>
      <c r="E138" s="36">
        <v>58500</v>
      </c>
      <c r="F138" s="44">
        <f t="shared" si="12"/>
        <v>0.44318181818181818</v>
      </c>
      <c r="G138" s="45">
        <f t="shared" si="13"/>
        <v>0.70909090909090911</v>
      </c>
    </row>
    <row r="139" spans="1:7" ht="48" x14ac:dyDescent="0.2">
      <c r="A139" s="12" t="s">
        <v>331</v>
      </c>
      <c r="B139" s="11" t="s">
        <v>332</v>
      </c>
      <c r="C139" s="36">
        <v>446129.42</v>
      </c>
      <c r="D139" s="36">
        <v>708000</v>
      </c>
      <c r="E139" s="36">
        <v>272270.53999999998</v>
      </c>
      <c r="F139" s="44">
        <f t="shared" si="12"/>
        <v>0.38456290960451972</v>
      </c>
      <c r="G139" s="45">
        <f t="shared" si="13"/>
        <v>0.61029496776966641</v>
      </c>
    </row>
    <row r="140" spans="1:7" ht="72" x14ac:dyDescent="0.2">
      <c r="A140" s="12" t="s">
        <v>333</v>
      </c>
      <c r="B140" s="11" t="s">
        <v>334</v>
      </c>
      <c r="C140" s="36">
        <v>446129.42</v>
      </c>
      <c r="D140" s="36">
        <v>708000</v>
      </c>
      <c r="E140" s="36">
        <v>272270.53999999998</v>
      </c>
      <c r="F140" s="44">
        <f t="shared" ref="F140:F177" si="16">E140/D140</f>
        <v>0.38456290960451972</v>
      </c>
      <c r="G140" s="45">
        <f t="shared" ref="G140:G177" si="17">E140/C140</f>
        <v>0.61029496776966641</v>
      </c>
    </row>
    <row r="141" spans="1:7" ht="48" x14ac:dyDescent="0.2">
      <c r="A141" s="12" t="s">
        <v>335</v>
      </c>
      <c r="B141" s="11" t="s">
        <v>336</v>
      </c>
      <c r="C141" s="36">
        <v>216652.7</v>
      </c>
      <c r="D141" s="36">
        <v>431000</v>
      </c>
      <c r="E141" s="36">
        <v>228749.73</v>
      </c>
      <c r="F141" s="44">
        <f t="shared" si="16"/>
        <v>0.53074183294663579</v>
      </c>
      <c r="G141" s="45">
        <f t="shared" si="17"/>
        <v>1.0558360454312363</v>
      </c>
    </row>
    <row r="142" spans="1:7" ht="84" x14ac:dyDescent="0.2">
      <c r="A142" s="12" t="s">
        <v>337</v>
      </c>
      <c r="B142" s="11" t="s">
        <v>338</v>
      </c>
      <c r="C142" s="36">
        <v>216652.7</v>
      </c>
      <c r="D142" s="36">
        <v>260000</v>
      </c>
      <c r="E142" s="36">
        <v>163692.31</v>
      </c>
      <c r="F142" s="44">
        <f t="shared" si="16"/>
        <v>0.62958580769230765</v>
      </c>
      <c r="G142" s="45">
        <f t="shared" si="17"/>
        <v>0.75555167325401429</v>
      </c>
    </row>
    <row r="143" spans="1:7" ht="84" x14ac:dyDescent="0.2">
      <c r="A143" s="12" t="s">
        <v>339</v>
      </c>
      <c r="B143" s="11" t="s">
        <v>340</v>
      </c>
      <c r="C143" s="36">
        <v>100000</v>
      </c>
      <c r="D143" s="36">
        <v>171000</v>
      </c>
      <c r="E143" s="36">
        <v>65057.42</v>
      </c>
      <c r="F143" s="44">
        <f t="shared" si="16"/>
        <v>0.3804527485380117</v>
      </c>
      <c r="G143" s="45">
        <f t="shared" si="17"/>
        <v>0.65057419999999999</v>
      </c>
    </row>
    <row r="144" spans="1:7" ht="48" x14ac:dyDescent="0.2">
      <c r="A144" s="12" t="s">
        <v>341</v>
      </c>
      <c r="B144" s="11" t="s">
        <v>342</v>
      </c>
      <c r="C144" s="36">
        <v>17549.580000000002</v>
      </c>
      <c r="D144" s="36">
        <v>25000</v>
      </c>
      <c r="E144" s="36">
        <v>35788.86</v>
      </c>
      <c r="F144" s="44">
        <f t="shared" si="16"/>
        <v>1.4315544</v>
      </c>
      <c r="G144" s="45">
        <f t="shared" si="17"/>
        <v>2.0393000858140193</v>
      </c>
    </row>
    <row r="145" spans="1:7" ht="60" x14ac:dyDescent="0.2">
      <c r="A145" s="12" t="s">
        <v>343</v>
      </c>
      <c r="B145" s="11" t="s">
        <v>344</v>
      </c>
      <c r="C145" s="36">
        <v>17549.580000000002</v>
      </c>
      <c r="D145" s="36">
        <v>25000</v>
      </c>
      <c r="E145" s="36">
        <v>35788.86</v>
      </c>
      <c r="F145" s="44">
        <f t="shared" si="16"/>
        <v>1.4315544</v>
      </c>
      <c r="G145" s="45">
        <f t="shared" si="17"/>
        <v>2.0393000858140193</v>
      </c>
    </row>
    <row r="146" spans="1:7" ht="84" x14ac:dyDescent="0.2">
      <c r="A146" s="12" t="s">
        <v>428</v>
      </c>
      <c r="B146" s="11" t="s">
        <v>429</v>
      </c>
      <c r="C146" s="36">
        <v>35229.35</v>
      </c>
      <c r="D146" s="36">
        <v>182000</v>
      </c>
      <c r="E146" s="36">
        <v>158152.68</v>
      </c>
      <c r="F146" s="44">
        <f t="shared" si="16"/>
        <v>0.86897076923076921</v>
      </c>
      <c r="G146" s="45">
        <f t="shared" si="17"/>
        <v>4.4892307124599231</v>
      </c>
    </row>
    <row r="147" spans="1:7" ht="108" x14ac:dyDescent="0.2">
      <c r="A147" s="12" t="s">
        <v>430</v>
      </c>
      <c r="B147" s="11" t="s">
        <v>431</v>
      </c>
      <c r="C147" s="36">
        <v>35229.35</v>
      </c>
      <c r="D147" s="36">
        <v>182000</v>
      </c>
      <c r="E147" s="36">
        <v>158152.68</v>
      </c>
      <c r="F147" s="44">
        <f t="shared" si="16"/>
        <v>0.86897076923076921</v>
      </c>
      <c r="G147" s="45">
        <f t="shared" si="17"/>
        <v>4.4892307124599231</v>
      </c>
    </row>
    <row r="148" spans="1:7" ht="36" x14ac:dyDescent="0.2">
      <c r="A148" s="12" t="s">
        <v>345</v>
      </c>
      <c r="B148" s="11" t="s">
        <v>346</v>
      </c>
      <c r="C148" s="36">
        <v>767514.06</v>
      </c>
      <c r="D148" s="36">
        <v>1902000</v>
      </c>
      <c r="E148" s="36">
        <v>1418613.54</v>
      </c>
      <c r="F148" s="44">
        <f t="shared" si="16"/>
        <v>0.74585359621451108</v>
      </c>
      <c r="G148" s="45">
        <f t="shared" si="17"/>
        <v>1.8483225440847297</v>
      </c>
    </row>
    <row r="149" spans="1:7" ht="60" x14ac:dyDescent="0.2">
      <c r="A149" s="12" t="s">
        <v>347</v>
      </c>
      <c r="B149" s="11" t="s">
        <v>348</v>
      </c>
      <c r="C149" s="36">
        <v>766914.06</v>
      </c>
      <c r="D149" s="36">
        <v>1380000</v>
      </c>
      <c r="E149" s="36">
        <v>1414113.54</v>
      </c>
      <c r="F149" s="44">
        <f t="shared" si="16"/>
        <v>1.0247199565217391</v>
      </c>
      <c r="G149" s="45">
        <f t="shared" si="17"/>
        <v>1.8439009189634623</v>
      </c>
    </row>
    <row r="150" spans="1:7" ht="60" x14ac:dyDescent="0.2">
      <c r="A150" s="12" t="s">
        <v>349</v>
      </c>
      <c r="B150" s="11" t="s">
        <v>350</v>
      </c>
      <c r="C150" s="36">
        <v>600</v>
      </c>
      <c r="D150" s="36">
        <v>522000</v>
      </c>
      <c r="E150" s="36">
        <v>4500</v>
      </c>
      <c r="F150" s="44">
        <f t="shared" si="16"/>
        <v>8.6206896551724137E-3</v>
      </c>
      <c r="G150" s="45">
        <f t="shared" si="17"/>
        <v>7.5</v>
      </c>
    </row>
    <row r="151" spans="1:7" ht="48" x14ac:dyDescent="0.2">
      <c r="A151" s="12" t="s">
        <v>351</v>
      </c>
      <c r="B151" s="11" t="s">
        <v>352</v>
      </c>
      <c r="C151" s="36">
        <v>1179671.68</v>
      </c>
      <c r="D151" s="36">
        <v>2811000</v>
      </c>
      <c r="E151" s="36">
        <v>1730266.01</v>
      </c>
      <c r="F151" s="44">
        <f t="shared" si="16"/>
        <v>0.61553397723230163</v>
      </c>
      <c r="G151" s="45">
        <f t="shared" si="17"/>
        <v>1.4667352275507708</v>
      </c>
    </row>
    <row r="152" spans="1:7" ht="72" x14ac:dyDescent="0.2">
      <c r="A152" s="12" t="s">
        <v>353</v>
      </c>
      <c r="B152" s="11" t="s">
        <v>354</v>
      </c>
      <c r="C152" s="36">
        <v>1179671.68</v>
      </c>
      <c r="D152" s="36">
        <v>2811000</v>
      </c>
      <c r="E152" s="36">
        <v>1730266.01</v>
      </c>
      <c r="F152" s="44">
        <f t="shared" si="16"/>
        <v>0.61553397723230163</v>
      </c>
      <c r="G152" s="45">
        <f t="shared" si="17"/>
        <v>1.4667352275507708</v>
      </c>
    </row>
    <row r="153" spans="1:7" ht="96" x14ac:dyDescent="0.2">
      <c r="A153" s="12" t="s">
        <v>432</v>
      </c>
      <c r="B153" s="11" t="s">
        <v>433</v>
      </c>
      <c r="C153" s="36">
        <v>42000</v>
      </c>
      <c r="D153" s="36">
        <v>1282000</v>
      </c>
      <c r="E153" s="36">
        <v>1728662.67</v>
      </c>
      <c r="F153" s="44">
        <f t="shared" si="16"/>
        <v>1.3484108190327613</v>
      </c>
      <c r="G153" s="45">
        <f t="shared" si="17"/>
        <v>41.158634999999997</v>
      </c>
    </row>
    <row r="154" spans="1:7" ht="120" x14ac:dyDescent="0.2">
      <c r="A154" s="12" t="s">
        <v>434</v>
      </c>
      <c r="B154" s="11" t="s">
        <v>435</v>
      </c>
      <c r="C154" s="36">
        <v>42000</v>
      </c>
      <c r="D154" s="36">
        <v>1282000</v>
      </c>
      <c r="E154" s="36">
        <v>1728662.67</v>
      </c>
      <c r="F154" s="44">
        <f t="shared" si="16"/>
        <v>1.3484108190327613</v>
      </c>
      <c r="G154" s="45">
        <f t="shared" si="17"/>
        <v>41.158634999999997</v>
      </c>
    </row>
    <row r="155" spans="1:7" ht="24" x14ac:dyDescent="0.2">
      <c r="A155" s="12" t="s">
        <v>355</v>
      </c>
      <c r="B155" s="11" t="s">
        <v>356</v>
      </c>
      <c r="C155" s="36">
        <v>371069.23</v>
      </c>
      <c r="D155" s="36">
        <v>3755000</v>
      </c>
      <c r="E155" s="36">
        <v>770779.63</v>
      </c>
      <c r="F155" s="44">
        <f t="shared" si="16"/>
        <v>0.20526754460719041</v>
      </c>
      <c r="G155" s="45">
        <f t="shared" si="17"/>
        <v>2.0771855160289094</v>
      </c>
    </row>
    <row r="156" spans="1:7" ht="48" x14ac:dyDescent="0.2">
      <c r="A156" s="12" t="s">
        <v>357</v>
      </c>
      <c r="B156" s="11" t="s">
        <v>358</v>
      </c>
      <c r="C156" s="36">
        <v>296069.23</v>
      </c>
      <c r="D156" s="36">
        <v>1019000</v>
      </c>
      <c r="E156" s="36">
        <v>355861.87</v>
      </c>
      <c r="F156" s="44">
        <f t="shared" si="16"/>
        <v>0.34922656526005885</v>
      </c>
      <c r="G156" s="45">
        <f t="shared" si="17"/>
        <v>1.2019549279065576</v>
      </c>
    </row>
    <row r="157" spans="1:7" ht="36" x14ac:dyDescent="0.2">
      <c r="A157" s="12" t="s">
        <v>359</v>
      </c>
      <c r="B157" s="11" t="s">
        <v>360</v>
      </c>
      <c r="C157" s="36">
        <v>75000</v>
      </c>
      <c r="D157" s="36">
        <v>2736000</v>
      </c>
      <c r="E157" s="36">
        <v>414917.76</v>
      </c>
      <c r="F157" s="44">
        <f t="shared" si="16"/>
        <v>0.15165122807017545</v>
      </c>
      <c r="G157" s="45">
        <f t="shared" si="17"/>
        <v>5.5322367999999997</v>
      </c>
    </row>
    <row r="158" spans="1:7" ht="84" x14ac:dyDescent="0.2">
      <c r="A158" s="12" t="s">
        <v>361</v>
      </c>
      <c r="B158" s="11" t="s">
        <v>362</v>
      </c>
      <c r="C158" s="36">
        <v>117887.63</v>
      </c>
      <c r="D158" s="36">
        <v>175000</v>
      </c>
      <c r="E158" s="36">
        <v>155265.32</v>
      </c>
      <c r="F158" s="44">
        <f t="shared" si="16"/>
        <v>0.88723040000000009</v>
      </c>
      <c r="G158" s="45">
        <f t="shared" si="17"/>
        <v>1.3170620191448417</v>
      </c>
    </row>
    <row r="159" spans="1:7" ht="48" x14ac:dyDescent="0.2">
      <c r="A159" s="12" t="s">
        <v>363</v>
      </c>
      <c r="B159" s="11" t="s">
        <v>364</v>
      </c>
      <c r="C159" s="36">
        <v>117887.63</v>
      </c>
      <c r="D159" s="36">
        <v>175000</v>
      </c>
      <c r="E159" s="36">
        <v>4053.94</v>
      </c>
      <c r="F159" s="44">
        <f t="shared" si="16"/>
        <v>2.3165371428571429E-2</v>
      </c>
      <c r="G159" s="45">
        <f t="shared" si="17"/>
        <v>3.4388171176229429E-2</v>
      </c>
    </row>
    <row r="160" spans="1:7" ht="60" x14ac:dyDescent="0.2">
      <c r="A160" s="12" t="s">
        <v>365</v>
      </c>
      <c r="B160" s="11" t="s">
        <v>366</v>
      </c>
      <c r="C160" s="36">
        <v>117887.63</v>
      </c>
      <c r="D160" s="36">
        <v>175000</v>
      </c>
      <c r="E160" s="36">
        <v>4053.94</v>
      </c>
      <c r="F160" s="44">
        <f t="shared" si="16"/>
        <v>2.3165371428571429E-2</v>
      </c>
      <c r="G160" s="45">
        <f t="shared" si="17"/>
        <v>3.4388171176229429E-2</v>
      </c>
    </row>
    <row r="161" spans="1:7" ht="72" x14ac:dyDescent="0.2">
      <c r="A161" s="48" t="s">
        <v>499</v>
      </c>
      <c r="B161" s="47" t="s">
        <v>500</v>
      </c>
      <c r="C161" s="36">
        <v>0</v>
      </c>
      <c r="D161" s="36">
        <v>0</v>
      </c>
      <c r="E161" s="36">
        <v>151211.38</v>
      </c>
      <c r="F161" s="44">
        <v>0</v>
      </c>
      <c r="G161" s="45">
        <v>0</v>
      </c>
    </row>
    <row r="162" spans="1:7" ht="60" x14ac:dyDescent="0.2">
      <c r="A162" s="48" t="s">
        <v>501</v>
      </c>
      <c r="B162" s="47" t="s">
        <v>502</v>
      </c>
      <c r="C162" s="36">
        <v>0</v>
      </c>
      <c r="D162" s="36">
        <v>0</v>
      </c>
      <c r="E162" s="36">
        <v>151211.38</v>
      </c>
      <c r="F162" s="44">
        <v>0</v>
      </c>
      <c r="G162" s="45">
        <v>0</v>
      </c>
    </row>
    <row r="163" spans="1:7" ht="18" customHeight="1" x14ac:dyDescent="0.2">
      <c r="A163" s="12" t="s">
        <v>367</v>
      </c>
      <c r="B163" s="11" t="s">
        <v>368</v>
      </c>
      <c r="C163" s="36">
        <v>15107407.560000001</v>
      </c>
      <c r="D163" s="36">
        <v>2518300</v>
      </c>
      <c r="E163" s="36">
        <v>2322758.8199999998</v>
      </c>
      <c r="F163" s="44">
        <f t="shared" si="16"/>
        <v>0.92235191200412969</v>
      </c>
      <c r="G163" s="45">
        <f t="shared" si="17"/>
        <v>0.15374966292363662</v>
      </c>
    </row>
    <row r="164" spans="1:7" ht="72" x14ac:dyDescent="0.2">
      <c r="A164" s="12" t="s">
        <v>436</v>
      </c>
      <c r="B164" s="11" t="s">
        <v>437</v>
      </c>
      <c r="C164" s="36">
        <v>22760.32</v>
      </c>
      <c r="D164" s="36">
        <v>0</v>
      </c>
      <c r="E164" s="36">
        <v>73059.759999999995</v>
      </c>
      <c r="F164" s="44">
        <v>0</v>
      </c>
      <c r="G164" s="45">
        <f t="shared" si="17"/>
        <v>3.2099618986024798</v>
      </c>
    </row>
    <row r="165" spans="1:7" ht="48" x14ac:dyDescent="0.2">
      <c r="A165" s="12" t="s">
        <v>438</v>
      </c>
      <c r="B165" s="11" t="s">
        <v>439</v>
      </c>
      <c r="C165" s="36">
        <v>22760.32</v>
      </c>
      <c r="D165" s="36">
        <v>0</v>
      </c>
      <c r="E165" s="36">
        <v>73059.759999999995</v>
      </c>
      <c r="F165" s="44">
        <v>0</v>
      </c>
      <c r="G165" s="45">
        <f t="shared" si="17"/>
        <v>3.2099618986024798</v>
      </c>
    </row>
    <row r="166" spans="1:7" ht="24" x14ac:dyDescent="0.2">
      <c r="A166" s="12" t="s">
        <v>369</v>
      </c>
      <c r="B166" s="11" t="s">
        <v>370</v>
      </c>
      <c r="C166" s="36">
        <v>384919.29</v>
      </c>
      <c r="D166" s="36">
        <v>518300</v>
      </c>
      <c r="E166" s="36">
        <v>537067.85</v>
      </c>
      <c r="F166" s="44">
        <f t="shared" si="16"/>
        <v>1.0362103993825968</v>
      </c>
      <c r="G166" s="45">
        <f t="shared" si="17"/>
        <v>1.3952739287241229</v>
      </c>
    </row>
    <row r="167" spans="1:7" ht="108" x14ac:dyDescent="0.2">
      <c r="A167" s="12" t="s">
        <v>371</v>
      </c>
      <c r="B167" s="11" t="s">
        <v>372</v>
      </c>
      <c r="C167" s="36">
        <v>234114.41</v>
      </c>
      <c r="D167" s="36">
        <v>286800</v>
      </c>
      <c r="E167" s="36">
        <v>262787.57</v>
      </c>
      <c r="F167" s="44">
        <f t="shared" si="16"/>
        <v>0.91627465132496511</v>
      </c>
      <c r="G167" s="45">
        <f t="shared" si="17"/>
        <v>1.1224749898991695</v>
      </c>
    </row>
    <row r="168" spans="1:7" ht="108" x14ac:dyDescent="0.2">
      <c r="A168" s="12" t="s">
        <v>373</v>
      </c>
      <c r="B168" s="11" t="s">
        <v>374</v>
      </c>
      <c r="C168" s="36">
        <v>150804.88</v>
      </c>
      <c r="D168" s="36">
        <v>231500</v>
      </c>
      <c r="E168" s="36">
        <v>310280.28000000003</v>
      </c>
      <c r="F168" s="44">
        <f t="shared" si="16"/>
        <v>1.3403035853131751</v>
      </c>
      <c r="G168" s="45">
        <f t="shared" si="17"/>
        <v>2.0574949563966367</v>
      </c>
    </row>
    <row r="169" spans="1:7" ht="36" x14ac:dyDescent="0.2">
      <c r="A169" s="12" t="s">
        <v>375</v>
      </c>
      <c r="B169" s="11" t="s">
        <v>376</v>
      </c>
      <c r="C169" s="36">
        <v>287029.11</v>
      </c>
      <c r="D169" s="36">
        <v>300000</v>
      </c>
      <c r="E169" s="36">
        <v>736725.8</v>
      </c>
      <c r="F169" s="44">
        <f t="shared" si="16"/>
        <v>2.4557526666666667</v>
      </c>
      <c r="G169" s="45">
        <f t="shared" si="17"/>
        <v>2.5667285105681446</v>
      </c>
    </row>
    <row r="170" spans="1:7" ht="48" x14ac:dyDescent="0.2">
      <c r="A170" s="12" t="s">
        <v>377</v>
      </c>
      <c r="B170" s="11" t="s">
        <v>378</v>
      </c>
      <c r="C170" s="36">
        <v>287029.11</v>
      </c>
      <c r="D170" s="36">
        <v>300000</v>
      </c>
      <c r="E170" s="36">
        <v>736325.8</v>
      </c>
      <c r="F170" s="44">
        <f t="shared" si="16"/>
        <v>2.4544193333333335</v>
      </c>
      <c r="G170" s="45">
        <f t="shared" si="17"/>
        <v>2.5653349236946736</v>
      </c>
    </row>
    <row r="171" spans="1:7" ht="48" x14ac:dyDescent="0.2">
      <c r="A171" s="12" t="s">
        <v>379</v>
      </c>
      <c r="B171" s="11" t="s">
        <v>380</v>
      </c>
      <c r="C171" s="36">
        <v>14412698.84</v>
      </c>
      <c r="D171" s="36">
        <v>1700000</v>
      </c>
      <c r="E171" s="36">
        <v>939905.41</v>
      </c>
      <c r="F171" s="44">
        <f t="shared" si="16"/>
        <v>0.55288553529411766</v>
      </c>
      <c r="G171" s="45">
        <f t="shared" si="17"/>
        <v>6.5213699421197369E-2</v>
      </c>
    </row>
    <row r="172" spans="1:7" ht="48" x14ac:dyDescent="0.2">
      <c r="A172" s="12" t="s">
        <v>381</v>
      </c>
      <c r="B172" s="11" t="s">
        <v>382</v>
      </c>
      <c r="C172" s="36">
        <v>13918649.92</v>
      </c>
      <c r="D172" s="36">
        <v>1000000</v>
      </c>
      <c r="E172" s="36">
        <v>939905.41</v>
      </c>
      <c r="F172" s="44">
        <f t="shared" si="16"/>
        <v>0.93990541000000005</v>
      </c>
      <c r="G172" s="45">
        <f t="shared" si="17"/>
        <v>6.752848986089019E-2</v>
      </c>
    </row>
    <row r="173" spans="1:7" ht="60" x14ac:dyDescent="0.2">
      <c r="A173" s="12" t="s">
        <v>383</v>
      </c>
      <c r="B173" s="11" t="s">
        <v>384</v>
      </c>
      <c r="C173" s="36">
        <v>494048.92</v>
      </c>
      <c r="D173" s="36">
        <v>700000</v>
      </c>
      <c r="E173" s="36">
        <v>616.63</v>
      </c>
      <c r="F173" s="44">
        <f t="shared" si="16"/>
        <v>8.809E-4</v>
      </c>
      <c r="G173" s="45">
        <f t="shared" si="17"/>
        <v>1.2481152676135797E-3</v>
      </c>
    </row>
    <row r="174" spans="1:7" x14ac:dyDescent="0.2">
      <c r="A174" s="12" t="s">
        <v>385</v>
      </c>
      <c r="B174" s="11" t="s">
        <v>386</v>
      </c>
      <c r="C174" s="36">
        <v>388026.97</v>
      </c>
      <c r="D174" s="36">
        <v>681400</v>
      </c>
      <c r="E174" s="36">
        <v>190213.3</v>
      </c>
      <c r="F174" s="44">
        <f t="shared" si="16"/>
        <v>0.27915071910771938</v>
      </c>
      <c r="G174" s="45">
        <f t="shared" si="17"/>
        <v>0.49020638951978002</v>
      </c>
    </row>
    <row r="175" spans="1:7" ht="72" x14ac:dyDescent="0.2">
      <c r="A175" s="12" t="s">
        <v>387</v>
      </c>
      <c r="B175" s="11" t="s">
        <v>388</v>
      </c>
      <c r="C175" s="36">
        <v>6000</v>
      </c>
      <c r="D175" s="36">
        <v>0</v>
      </c>
      <c r="E175" s="36">
        <v>30000</v>
      </c>
      <c r="F175" s="44">
        <v>0</v>
      </c>
      <c r="G175" s="45">
        <f t="shared" si="17"/>
        <v>5</v>
      </c>
    </row>
    <row r="176" spans="1:7" ht="24" x14ac:dyDescent="0.2">
      <c r="A176" s="12" t="s">
        <v>389</v>
      </c>
      <c r="B176" s="11" t="s">
        <v>390</v>
      </c>
      <c r="C176" s="36">
        <v>382026.97</v>
      </c>
      <c r="D176" s="36">
        <v>681400</v>
      </c>
      <c r="E176" s="36">
        <v>160213.29999999999</v>
      </c>
      <c r="F176" s="44">
        <f t="shared" si="16"/>
        <v>0.23512371587907249</v>
      </c>
      <c r="G176" s="45">
        <f t="shared" si="17"/>
        <v>0.41937693561268724</v>
      </c>
    </row>
    <row r="177" spans="1:7" ht="48" x14ac:dyDescent="0.2">
      <c r="A177" s="12" t="s">
        <v>391</v>
      </c>
      <c r="B177" s="11" t="s">
        <v>392</v>
      </c>
      <c r="C177" s="36">
        <v>382026.97</v>
      </c>
      <c r="D177" s="36">
        <v>681400</v>
      </c>
      <c r="E177" s="36">
        <v>160213.29999999999</v>
      </c>
      <c r="F177" s="44">
        <f t="shared" si="16"/>
        <v>0.23512371587907249</v>
      </c>
      <c r="G177" s="45">
        <f t="shared" si="17"/>
        <v>0.41937693561268724</v>
      </c>
    </row>
    <row r="178" spans="1:7" x14ac:dyDescent="0.2">
      <c r="A178" s="25" t="s">
        <v>206</v>
      </c>
      <c r="B178" s="26" t="s">
        <v>205</v>
      </c>
      <c r="C178" s="35">
        <v>253722.19</v>
      </c>
      <c r="D178" s="35">
        <v>650989.01</v>
      </c>
      <c r="E178" s="35">
        <v>-136570.85999999999</v>
      </c>
      <c r="F178" s="42">
        <v>0</v>
      </c>
      <c r="G178" s="43">
        <f t="shared" ref="G178:G183" si="18">E178/C178</f>
        <v>-0.53826927790588586</v>
      </c>
    </row>
    <row r="179" spans="1:7" x14ac:dyDescent="0.2">
      <c r="A179" s="12" t="s">
        <v>208</v>
      </c>
      <c r="B179" s="11" t="s">
        <v>207</v>
      </c>
      <c r="C179" s="36">
        <v>253722.19</v>
      </c>
      <c r="D179" s="36">
        <v>0</v>
      </c>
      <c r="E179" s="36">
        <v>-136570.85999999999</v>
      </c>
      <c r="F179" s="44">
        <v>0</v>
      </c>
      <c r="G179" s="45">
        <f t="shared" si="18"/>
        <v>-0.53826927790588586</v>
      </c>
    </row>
    <row r="180" spans="1:7" ht="24" x14ac:dyDescent="0.2">
      <c r="A180" s="12" t="s">
        <v>210</v>
      </c>
      <c r="B180" s="11" t="s">
        <v>209</v>
      </c>
      <c r="C180" s="36">
        <v>253722.19</v>
      </c>
      <c r="D180" s="36">
        <v>0</v>
      </c>
      <c r="E180" s="36">
        <v>-136570.85999999999</v>
      </c>
      <c r="F180" s="44">
        <v>0</v>
      </c>
      <c r="G180" s="45">
        <f t="shared" si="18"/>
        <v>-0.53826927790588586</v>
      </c>
    </row>
    <row r="181" spans="1:7" x14ac:dyDescent="0.2">
      <c r="A181" s="46" t="s">
        <v>503</v>
      </c>
      <c r="B181" s="47" t="s">
        <v>504</v>
      </c>
      <c r="C181" s="36">
        <v>0</v>
      </c>
      <c r="D181" s="36">
        <v>650989.01</v>
      </c>
      <c r="E181" s="36">
        <v>0</v>
      </c>
      <c r="F181" s="44">
        <f t="shared" ref="F181:F182" si="19">E181/D181</f>
        <v>0</v>
      </c>
      <c r="G181" s="45">
        <v>0</v>
      </c>
    </row>
    <row r="182" spans="1:7" x14ac:dyDescent="0.2">
      <c r="A182" s="46" t="s">
        <v>505</v>
      </c>
      <c r="B182" s="47" t="s">
        <v>506</v>
      </c>
      <c r="C182" s="36">
        <v>0</v>
      </c>
      <c r="D182" s="36">
        <v>650989.01</v>
      </c>
      <c r="E182" s="36">
        <v>0</v>
      </c>
      <c r="F182" s="44">
        <f t="shared" si="19"/>
        <v>0</v>
      </c>
      <c r="G182" s="45">
        <v>0</v>
      </c>
    </row>
    <row r="183" spans="1:7" x14ac:dyDescent="0.2">
      <c r="A183" s="23" t="s">
        <v>212</v>
      </c>
      <c r="B183" s="24" t="s">
        <v>211</v>
      </c>
      <c r="C183" s="39">
        <v>3667624339.2800002</v>
      </c>
      <c r="D183" s="39">
        <v>8623118438.3999996</v>
      </c>
      <c r="E183" s="39">
        <v>3686350760.8200002</v>
      </c>
      <c r="F183" s="40">
        <f t="shared" ref="F183" si="20">E183/D183</f>
        <v>0.42749624595252506</v>
      </c>
      <c r="G183" s="41">
        <f t="shared" si="18"/>
        <v>1.0051058723052526</v>
      </c>
    </row>
    <row r="184" spans="1:7" ht="36" x14ac:dyDescent="0.2">
      <c r="A184" s="25" t="s">
        <v>214</v>
      </c>
      <c r="B184" s="26" t="s">
        <v>213</v>
      </c>
      <c r="C184" s="35">
        <v>3661118509.7399998</v>
      </c>
      <c r="D184" s="35">
        <v>8622853392.7299995</v>
      </c>
      <c r="E184" s="35">
        <v>3687665797.6799998</v>
      </c>
      <c r="F184" s="42">
        <f t="shared" ref="F184:F249" si="21">E184/D184</f>
        <v>0.4276618921515124</v>
      </c>
      <c r="G184" s="43">
        <f t="shared" ref="G184:G249" si="22">E184/C184</f>
        <v>1.007251141384627</v>
      </c>
    </row>
    <row r="185" spans="1:7" ht="24" x14ac:dyDescent="0.2">
      <c r="A185" s="25" t="s">
        <v>216</v>
      </c>
      <c r="B185" s="26" t="s">
        <v>215</v>
      </c>
      <c r="C185" s="35">
        <f>C186+C188+C190</f>
        <v>495581362</v>
      </c>
      <c r="D185" s="35">
        <v>1050264786</v>
      </c>
      <c r="E185" s="35">
        <v>515461704</v>
      </c>
      <c r="F185" s="42">
        <f t="shared" si="21"/>
        <v>0.49079214201131943</v>
      </c>
      <c r="G185" s="43">
        <f t="shared" si="22"/>
        <v>1.0401151930326225</v>
      </c>
    </row>
    <row r="186" spans="1:7" x14ac:dyDescent="0.2">
      <c r="A186" s="12" t="s">
        <v>218</v>
      </c>
      <c r="B186" s="11" t="s">
        <v>217</v>
      </c>
      <c r="C186" s="36">
        <v>426537000</v>
      </c>
      <c r="D186" s="36">
        <v>917774000</v>
      </c>
      <c r="E186" s="36">
        <v>458887002</v>
      </c>
      <c r="F186" s="44">
        <f t="shared" si="21"/>
        <v>0.50000000217918572</v>
      </c>
      <c r="G186" s="45">
        <f t="shared" si="22"/>
        <v>1.0758433664605884</v>
      </c>
    </row>
    <row r="187" spans="1:7" ht="36" x14ac:dyDescent="0.2">
      <c r="A187" s="12" t="s">
        <v>219</v>
      </c>
      <c r="B187" s="11" t="s">
        <v>465</v>
      </c>
      <c r="C187" s="36">
        <v>426537000</v>
      </c>
      <c r="D187" s="36">
        <v>917774400</v>
      </c>
      <c r="E187" s="36">
        <v>458887002</v>
      </c>
      <c r="F187" s="44">
        <f t="shared" si="21"/>
        <v>0.49999978426070718</v>
      </c>
      <c r="G187" s="45">
        <f t="shared" si="22"/>
        <v>1.0758433664605884</v>
      </c>
    </row>
    <row r="188" spans="1:7" ht="24" x14ac:dyDescent="0.2">
      <c r="A188" s="12" t="s">
        <v>221</v>
      </c>
      <c r="B188" s="11" t="s">
        <v>220</v>
      </c>
      <c r="C188" s="36">
        <v>68150002</v>
      </c>
      <c r="D188" s="36">
        <v>132490786</v>
      </c>
      <c r="E188" s="36">
        <v>56574702</v>
      </c>
      <c r="F188" s="44">
        <f t="shared" si="21"/>
        <v>0.42700857703417955</v>
      </c>
      <c r="G188" s="45">
        <f t="shared" si="22"/>
        <v>0.83014967483053048</v>
      </c>
    </row>
    <row r="189" spans="1:7" ht="24" x14ac:dyDescent="0.2">
      <c r="A189" s="12" t="s">
        <v>223</v>
      </c>
      <c r="B189" s="11" t="s">
        <v>222</v>
      </c>
      <c r="C189" s="36">
        <v>68150002</v>
      </c>
      <c r="D189" s="36">
        <v>132490789</v>
      </c>
      <c r="E189" s="36">
        <v>56574702</v>
      </c>
      <c r="F189" s="44">
        <f t="shared" si="21"/>
        <v>0.42700856736538872</v>
      </c>
      <c r="G189" s="45">
        <f t="shared" si="22"/>
        <v>0.83014967483053048</v>
      </c>
    </row>
    <row r="190" spans="1:7" ht="72" x14ac:dyDescent="0.2">
      <c r="A190" s="12" t="s">
        <v>466</v>
      </c>
      <c r="B190" s="11" t="s">
        <v>467</v>
      </c>
      <c r="C190" s="36">
        <v>894360</v>
      </c>
      <c r="D190" s="36">
        <v>0</v>
      </c>
      <c r="E190" s="36">
        <v>0</v>
      </c>
      <c r="F190" s="44">
        <v>0</v>
      </c>
      <c r="G190" s="45">
        <f t="shared" si="22"/>
        <v>0</v>
      </c>
    </row>
    <row r="191" spans="1:7" ht="48" x14ac:dyDescent="0.2">
      <c r="A191" s="12" t="s">
        <v>468</v>
      </c>
      <c r="B191" s="11" t="s">
        <v>469</v>
      </c>
      <c r="C191" s="36">
        <v>894360</v>
      </c>
      <c r="D191" s="36">
        <v>0</v>
      </c>
      <c r="E191" s="36">
        <v>0</v>
      </c>
      <c r="F191" s="44">
        <v>0</v>
      </c>
      <c r="G191" s="45">
        <f t="shared" si="22"/>
        <v>0</v>
      </c>
    </row>
    <row r="192" spans="1:7" ht="24" x14ac:dyDescent="0.2">
      <c r="A192" s="25" t="s">
        <v>225</v>
      </c>
      <c r="B192" s="26" t="s">
        <v>224</v>
      </c>
      <c r="C192" s="35">
        <v>987404594.33000004</v>
      </c>
      <c r="D192" s="35">
        <v>2227910132.5799999</v>
      </c>
      <c r="E192" s="35">
        <v>761943285.91999996</v>
      </c>
      <c r="F192" s="42">
        <f t="shared" si="21"/>
        <v>0.34199911153401968</v>
      </c>
      <c r="G192" s="43">
        <f t="shared" si="22"/>
        <v>0.77166269054785386</v>
      </c>
    </row>
    <row r="193" spans="1:7" ht="24" x14ac:dyDescent="0.2">
      <c r="A193" s="12" t="s">
        <v>226</v>
      </c>
      <c r="B193" s="11" t="s">
        <v>470</v>
      </c>
      <c r="C193" s="36">
        <v>97710606.829999998</v>
      </c>
      <c r="D193" s="36">
        <v>445988826.33999997</v>
      </c>
      <c r="E193" s="36">
        <v>51103348.539999999</v>
      </c>
      <c r="F193" s="44">
        <f t="shared" si="21"/>
        <v>0.11458436965647502</v>
      </c>
      <c r="G193" s="45">
        <f t="shared" si="22"/>
        <v>0.52300717596515611</v>
      </c>
    </row>
    <row r="194" spans="1:7" s="13" customFormat="1" ht="24" x14ac:dyDescent="0.2">
      <c r="A194" s="12" t="s">
        <v>228</v>
      </c>
      <c r="B194" s="11" t="s">
        <v>227</v>
      </c>
      <c r="C194" s="36">
        <v>97710606.829999998</v>
      </c>
      <c r="D194" s="36">
        <v>445988826.33999997</v>
      </c>
      <c r="E194" s="36">
        <v>51103348.539999999</v>
      </c>
      <c r="F194" s="44">
        <f t="shared" si="21"/>
        <v>0.11458436965647502</v>
      </c>
      <c r="G194" s="45">
        <f t="shared" si="22"/>
        <v>0.52300717596515611</v>
      </c>
    </row>
    <row r="195" spans="1:7" ht="60" x14ac:dyDescent="0.2">
      <c r="A195" s="12" t="s">
        <v>230</v>
      </c>
      <c r="B195" s="11" t="s">
        <v>229</v>
      </c>
      <c r="C195" s="36">
        <v>225657508.94999999</v>
      </c>
      <c r="D195" s="36">
        <v>457857299.17000002</v>
      </c>
      <c r="E195" s="36">
        <v>219191607.44</v>
      </c>
      <c r="F195" s="44">
        <f t="shared" si="21"/>
        <v>0.47873345655370952</v>
      </c>
      <c r="G195" s="45">
        <f t="shared" si="22"/>
        <v>0.97134639330157335</v>
      </c>
    </row>
    <row r="196" spans="1:7" ht="60" x14ac:dyDescent="0.2">
      <c r="A196" s="12" t="s">
        <v>232</v>
      </c>
      <c r="B196" s="11" t="s">
        <v>231</v>
      </c>
      <c r="C196" s="36">
        <v>225657508.94999999</v>
      </c>
      <c r="D196" s="36">
        <v>457857299.17000002</v>
      </c>
      <c r="E196" s="36">
        <v>219191607.44</v>
      </c>
      <c r="F196" s="44">
        <f t="shared" si="21"/>
        <v>0.47873345655370952</v>
      </c>
      <c r="G196" s="45">
        <f t="shared" si="22"/>
        <v>0.97134639330157335</v>
      </c>
    </row>
    <row r="197" spans="1:7" ht="84" x14ac:dyDescent="0.2">
      <c r="A197" s="12" t="s">
        <v>393</v>
      </c>
      <c r="B197" s="11" t="s">
        <v>394</v>
      </c>
      <c r="C197" s="36">
        <v>19950154.210000001</v>
      </c>
      <c r="D197" s="36">
        <v>106053036.98999999</v>
      </c>
      <c r="E197" s="36">
        <v>0</v>
      </c>
      <c r="F197" s="44">
        <f t="shared" si="21"/>
        <v>0</v>
      </c>
      <c r="G197" s="45">
        <v>0</v>
      </c>
    </row>
    <row r="198" spans="1:7" ht="84" x14ac:dyDescent="0.2">
      <c r="A198" s="12" t="s">
        <v>395</v>
      </c>
      <c r="B198" s="11" t="s">
        <v>396</v>
      </c>
      <c r="C198" s="36">
        <v>19950154.210000001</v>
      </c>
      <c r="D198" s="36">
        <v>106053036.98999999</v>
      </c>
      <c r="E198" s="36">
        <v>0</v>
      </c>
      <c r="F198" s="44">
        <f t="shared" si="21"/>
        <v>0</v>
      </c>
      <c r="G198" s="45">
        <v>0</v>
      </c>
    </row>
    <row r="199" spans="1:7" ht="60" x14ac:dyDescent="0.2">
      <c r="A199" s="12" t="s">
        <v>397</v>
      </c>
      <c r="B199" s="11" t="s">
        <v>398</v>
      </c>
      <c r="C199" s="36">
        <v>201516.71</v>
      </c>
      <c r="D199" s="36">
        <v>1071246.0900000001</v>
      </c>
      <c r="E199" s="36">
        <v>0</v>
      </c>
      <c r="F199" s="44">
        <f t="shared" si="21"/>
        <v>0</v>
      </c>
      <c r="G199" s="45">
        <v>0</v>
      </c>
    </row>
    <row r="200" spans="1:7" ht="60" x14ac:dyDescent="0.2">
      <c r="A200" s="12" t="s">
        <v>399</v>
      </c>
      <c r="B200" s="11" t="s">
        <v>400</v>
      </c>
      <c r="C200" s="36">
        <v>201516.71</v>
      </c>
      <c r="D200" s="36">
        <v>1071246.0900000001</v>
      </c>
      <c r="E200" s="36">
        <v>0</v>
      </c>
      <c r="F200" s="44">
        <f t="shared" si="21"/>
        <v>0</v>
      </c>
      <c r="G200" s="45">
        <v>0</v>
      </c>
    </row>
    <row r="201" spans="1:7" ht="36" x14ac:dyDescent="0.2">
      <c r="A201" s="12" t="s">
        <v>471</v>
      </c>
      <c r="B201" s="11" t="s">
        <v>472</v>
      </c>
      <c r="C201" s="36">
        <v>134192442.23999999</v>
      </c>
      <c r="D201" s="36">
        <v>0</v>
      </c>
      <c r="E201" s="36">
        <v>0</v>
      </c>
      <c r="F201" s="44">
        <v>0</v>
      </c>
      <c r="G201" s="45">
        <v>0</v>
      </c>
    </row>
    <row r="202" spans="1:7" ht="36" x14ac:dyDescent="0.2">
      <c r="A202" s="12" t="s">
        <v>473</v>
      </c>
      <c r="B202" s="11" t="s">
        <v>474</v>
      </c>
      <c r="C202" s="36">
        <v>134192442.23999999</v>
      </c>
      <c r="D202" s="36">
        <v>0</v>
      </c>
      <c r="E202" s="36">
        <v>0</v>
      </c>
      <c r="F202" s="44">
        <v>0</v>
      </c>
      <c r="G202" s="45">
        <v>0</v>
      </c>
    </row>
    <row r="203" spans="1:7" ht="24" x14ac:dyDescent="0.2">
      <c r="A203" s="12" t="s">
        <v>475</v>
      </c>
      <c r="B203" s="11" t="s">
        <v>476</v>
      </c>
      <c r="C203" s="36">
        <v>1791320</v>
      </c>
      <c r="D203" s="36">
        <v>0</v>
      </c>
      <c r="E203" s="36">
        <v>0</v>
      </c>
      <c r="F203" s="44">
        <v>0</v>
      </c>
      <c r="G203" s="45">
        <v>0</v>
      </c>
    </row>
    <row r="204" spans="1:7" ht="36" x14ac:dyDescent="0.2">
      <c r="A204" s="12" t="s">
        <v>477</v>
      </c>
      <c r="B204" s="11" t="s">
        <v>478</v>
      </c>
      <c r="C204" s="36">
        <v>1791320</v>
      </c>
      <c r="D204" s="36">
        <v>0</v>
      </c>
      <c r="E204" s="36">
        <v>0</v>
      </c>
      <c r="F204" s="44">
        <v>0</v>
      </c>
      <c r="G204" s="45">
        <v>0</v>
      </c>
    </row>
    <row r="205" spans="1:7" ht="48" x14ac:dyDescent="0.2">
      <c r="A205" s="12" t="s">
        <v>401</v>
      </c>
      <c r="B205" s="11" t="s">
        <v>402</v>
      </c>
      <c r="C205" s="36">
        <v>0</v>
      </c>
      <c r="D205" s="36">
        <v>2173913</v>
      </c>
      <c r="E205" s="36">
        <v>0</v>
      </c>
      <c r="F205" s="44">
        <f t="shared" si="21"/>
        <v>0</v>
      </c>
      <c r="G205" s="45">
        <v>0</v>
      </c>
    </row>
    <row r="206" spans="1:7" ht="48" x14ac:dyDescent="0.2">
      <c r="A206" s="12" t="s">
        <v>403</v>
      </c>
      <c r="B206" s="11" t="s">
        <v>404</v>
      </c>
      <c r="C206" s="36">
        <v>0</v>
      </c>
      <c r="D206" s="36">
        <v>2173913</v>
      </c>
      <c r="E206" s="36">
        <v>0</v>
      </c>
      <c r="F206" s="44">
        <f t="shared" si="21"/>
        <v>0</v>
      </c>
      <c r="G206" s="45">
        <v>0</v>
      </c>
    </row>
    <row r="207" spans="1:7" ht="48" x14ac:dyDescent="0.2">
      <c r="A207" s="12" t="s">
        <v>234</v>
      </c>
      <c r="B207" s="11" t="s">
        <v>233</v>
      </c>
      <c r="C207" s="36">
        <v>15288110.32</v>
      </c>
      <c r="D207" s="36">
        <f>115757241.19+16259500</f>
        <v>132016741.19</v>
      </c>
      <c r="E207" s="36">
        <v>58004872.469999999</v>
      </c>
      <c r="F207" s="44">
        <f t="shared" si="21"/>
        <v>0.43937512732963713</v>
      </c>
      <c r="G207" s="45">
        <f t="shared" si="22"/>
        <v>3.7941165556686012</v>
      </c>
    </row>
    <row r="208" spans="1:7" ht="60" x14ac:dyDescent="0.2">
      <c r="A208" s="12" t="s">
        <v>236</v>
      </c>
      <c r="B208" s="11" t="s">
        <v>235</v>
      </c>
      <c r="C208" s="36">
        <v>15288110.32</v>
      </c>
      <c r="D208" s="36">
        <f>115757241.19+16259500</f>
        <v>132016741.19</v>
      </c>
      <c r="E208" s="36">
        <v>58004872.469999999</v>
      </c>
      <c r="F208" s="44">
        <f t="shared" si="21"/>
        <v>0.43937512732963713</v>
      </c>
      <c r="G208" s="45">
        <f t="shared" si="22"/>
        <v>3.7941165556686012</v>
      </c>
    </row>
    <row r="209" spans="1:7" ht="24" x14ac:dyDescent="0.2">
      <c r="A209" s="12" t="s">
        <v>441</v>
      </c>
      <c r="B209" s="11" t="s">
        <v>440</v>
      </c>
      <c r="C209" s="36">
        <v>0</v>
      </c>
      <c r="D209" s="36">
        <v>20412951.32</v>
      </c>
      <c r="E209" s="36">
        <v>4214210.28</v>
      </c>
      <c r="F209" s="44">
        <f t="shared" ref="F209:F214" si="23">E209/D209</f>
        <v>0.20644786801950793</v>
      </c>
      <c r="G209" s="45">
        <v>0</v>
      </c>
    </row>
    <row r="210" spans="1:7" ht="24" x14ac:dyDescent="0.2">
      <c r="A210" s="12" t="s">
        <v>443</v>
      </c>
      <c r="B210" s="11" t="s">
        <v>442</v>
      </c>
      <c r="C210" s="36">
        <v>0</v>
      </c>
      <c r="D210" s="36">
        <v>20412951.32</v>
      </c>
      <c r="E210" s="36">
        <v>4214210.28</v>
      </c>
      <c r="F210" s="44">
        <f t="shared" si="23"/>
        <v>0.20644786801950793</v>
      </c>
      <c r="G210" s="45">
        <v>0</v>
      </c>
    </row>
    <row r="211" spans="1:7" ht="48" x14ac:dyDescent="0.2">
      <c r="A211" s="12" t="s">
        <v>479</v>
      </c>
      <c r="B211" s="11" t="s">
        <v>480</v>
      </c>
      <c r="C211" s="36">
        <v>10000000</v>
      </c>
      <c r="D211" s="36">
        <v>0</v>
      </c>
      <c r="E211" s="36">
        <v>0</v>
      </c>
      <c r="F211" s="44">
        <v>0</v>
      </c>
      <c r="G211" s="45">
        <v>0</v>
      </c>
    </row>
    <row r="212" spans="1:7" ht="48" x14ac:dyDescent="0.2">
      <c r="A212" s="12" t="s">
        <v>481</v>
      </c>
      <c r="B212" s="11" t="s">
        <v>482</v>
      </c>
      <c r="C212" s="36">
        <v>10000000</v>
      </c>
      <c r="D212" s="36">
        <v>0</v>
      </c>
      <c r="E212" s="36">
        <v>0</v>
      </c>
      <c r="F212" s="44">
        <v>0</v>
      </c>
      <c r="G212" s="45">
        <v>0</v>
      </c>
    </row>
    <row r="213" spans="1:7" ht="36" x14ac:dyDescent="0.2">
      <c r="A213" s="12" t="s">
        <v>445</v>
      </c>
      <c r="B213" s="11" t="s">
        <v>444</v>
      </c>
      <c r="C213" s="36">
        <v>0</v>
      </c>
      <c r="D213" s="36">
        <v>242040065</v>
      </c>
      <c r="E213" s="36">
        <v>114222101.5</v>
      </c>
      <c r="F213" s="44">
        <f t="shared" si="23"/>
        <v>0.47191402588658204</v>
      </c>
      <c r="G213" s="45">
        <v>0</v>
      </c>
    </row>
    <row r="214" spans="1:7" ht="48" x14ac:dyDescent="0.2">
      <c r="A214" s="12" t="s">
        <v>447</v>
      </c>
      <c r="B214" s="11" t="s">
        <v>446</v>
      </c>
      <c r="C214" s="36">
        <v>0</v>
      </c>
      <c r="D214" s="36">
        <v>242040065</v>
      </c>
      <c r="E214" s="36">
        <v>114222101.5</v>
      </c>
      <c r="F214" s="44">
        <f t="shared" si="23"/>
        <v>0.47191402588658204</v>
      </c>
      <c r="G214" s="45">
        <v>0</v>
      </c>
    </row>
    <row r="215" spans="1:7" ht="36" x14ac:dyDescent="0.2">
      <c r="A215" s="12" t="s">
        <v>483</v>
      </c>
      <c r="B215" s="11" t="s">
        <v>484</v>
      </c>
      <c r="C215" s="36">
        <v>2059575</v>
      </c>
      <c r="D215" s="36">
        <v>0</v>
      </c>
      <c r="E215" s="36">
        <v>0</v>
      </c>
      <c r="F215" s="44">
        <v>0</v>
      </c>
      <c r="G215" s="45">
        <v>0</v>
      </c>
    </row>
    <row r="216" spans="1:7" ht="36" x14ac:dyDescent="0.2">
      <c r="A216" s="12" t="s">
        <v>485</v>
      </c>
      <c r="B216" s="11" t="s">
        <v>486</v>
      </c>
      <c r="C216" s="36">
        <v>2059575</v>
      </c>
      <c r="D216" s="36">
        <v>0</v>
      </c>
      <c r="E216" s="36">
        <v>0</v>
      </c>
      <c r="F216" s="44">
        <v>0</v>
      </c>
      <c r="G216" s="45">
        <v>0</v>
      </c>
    </row>
    <row r="217" spans="1:7" ht="36" x14ac:dyDescent="0.2">
      <c r="A217" s="12" t="s">
        <v>487</v>
      </c>
      <c r="B217" s="11" t="s">
        <v>488</v>
      </c>
      <c r="C217" s="36">
        <v>4403696</v>
      </c>
      <c r="D217" s="36">
        <v>0</v>
      </c>
      <c r="E217" s="36">
        <v>0</v>
      </c>
      <c r="F217" s="44">
        <v>0</v>
      </c>
      <c r="G217" s="45">
        <v>0</v>
      </c>
    </row>
    <row r="218" spans="1:7" ht="36" x14ac:dyDescent="0.2">
      <c r="A218" s="12" t="s">
        <v>489</v>
      </c>
      <c r="B218" s="11" t="s">
        <v>490</v>
      </c>
      <c r="C218" s="36">
        <v>4403696</v>
      </c>
      <c r="D218" s="36">
        <v>0</v>
      </c>
      <c r="E218" s="36">
        <v>0</v>
      </c>
      <c r="F218" s="44">
        <v>0</v>
      </c>
      <c r="G218" s="45">
        <v>0</v>
      </c>
    </row>
    <row r="219" spans="1:7" ht="24" x14ac:dyDescent="0.2">
      <c r="A219" s="12" t="s">
        <v>238</v>
      </c>
      <c r="B219" s="11" t="s">
        <v>237</v>
      </c>
      <c r="C219" s="36">
        <v>10127196</v>
      </c>
      <c r="D219" s="36">
        <v>10513476</v>
      </c>
      <c r="E219" s="36">
        <v>10513476</v>
      </c>
      <c r="F219" s="44">
        <f t="shared" si="21"/>
        <v>1</v>
      </c>
      <c r="G219" s="45">
        <f t="shared" si="22"/>
        <v>1.0381428383532816</v>
      </c>
    </row>
    <row r="220" spans="1:7" ht="24" x14ac:dyDescent="0.2">
      <c r="A220" s="12" t="s">
        <v>240</v>
      </c>
      <c r="B220" s="11" t="s">
        <v>239</v>
      </c>
      <c r="C220" s="36">
        <v>10127196</v>
      </c>
      <c r="D220" s="36">
        <v>10513476</v>
      </c>
      <c r="E220" s="36">
        <v>10513476</v>
      </c>
      <c r="F220" s="44">
        <f t="shared" si="21"/>
        <v>1</v>
      </c>
      <c r="G220" s="45">
        <f t="shared" si="22"/>
        <v>1.0381428383532816</v>
      </c>
    </row>
    <row r="221" spans="1:7" x14ac:dyDescent="0.2">
      <c r="A221" s="12" t="s">
        <v>242</v>
      </c>
      <c r="B221" s="11" t="s">
        <v>241</v>
      </c>
      <c r="C221" s="36">
        <v>0</v>
      </c>
      <c r="D221" s="36">
        <v>82778439</v>
      </c>
      <c r="E221" s="36">
        <v>26285254.07</v>
      </c>
      <c r="F221" s="44">
        <f t="shared" si="21"/>
        <v>0.3175374455901494</v>
      </c>
      <c r="G221" s="45">
        <v>0</v>
      </c>
    </row>
    <row r="222" spans="1:7" ht="24" x14ac:dyDescent="0.2">
      <c r="A222" s="12" t="s">
        <v>244</v>
      </c>
      <c r="B222" s="11" t="s">
        <v>243</v>
      </c>
      <c r="C222" s="36">
        <v>0</v>
      </c>
      <c r="D222" s="36">
        <v>82778439</v>
      </c>
      <c r="E222" s="36">
        <v>26285254.07</v>
      </c>
      <c r="F222" s="44">
        <f t="shared" si="21"/>
        <v>0.3175374455901494</v>
      </c>
      <c r="G222" s="45">
        <v>0</v>
      </c>
    </row>
    <row r="223" spans="1:7" ht="36" x14ac:dyDescent="0.2">
      <c r="A223" s="12" t="s">
        <v>246</v>
      </c>
      <c r="B223" s="11" t="s">
        <v>245</v>
      </c>
      <c r="C223" s="36">
        <v>381043574.23000002</v>
      </c>
      <c r="D223" s="36">
        <v>412754891.30000001</v>
      </c>
      <c r="E223" s="36">
        <v>198635260.75</v>
      </c>
      <c r="F223" s="44">
        <f t="shared" si="21"/>
        <v>0.48124265741439076</v>
      </c>
      <c r="G223" s="45">
        <f t="shared" si="22"/>
        <v>0.5212927711781925</v>
      </c>
    </row>
    <row r="224" spans="1:7" ht="36" x14ac:dyDescent="0.2">
      <c r="A224" s="12" t="s">
        <v>248</v>
      </c>
      <c r="B224" s="11" t="s">
        <v>247</v>
      </c>
      <c r="C224" s="36">
        <v>381043574.23000002</v>
      </c>
      <c r="D224" s="36">
        <v>412754891.30000001</v>
      </c>
      <c r="E224" s="36">
        <v>198635260.75</v>
      </c>
      <c r="F224" s="44">
        <f t="shared" si="21"/>
        <v>0.48124265741439076</v>
      </c>
      <c r="G224" s="45">
        <f t="shared" si="22"/>
        <v>0.5212927711781925</v>
      </c>
    </row>
    <row r="225" spans="1:7" ht="24" x14ac:dyDescent="0.2">
      <c r="A225" s="12" t="s">
        <v>250</v>
      </c>
      <c r="B225" s="11" t="s">
        <v>249</v>
      </c>
      <c r="C225" s="36">
        <v>27460205.760000002</v>
      </c>
      <c r="D225" s="36">
        <v>144693460.84999999</v>
      </c>
      <c r="E225" s="36">
        <v>71690214.790000007</v>
      </c>
      <c r="F225" s="44">
        <f t="shared" si="21"/>
        <v>0.49546271385629109</v>
      </c>
      <c r="G225" s="45">
        <v>0</v>
      </c>
    </row>
    <row r="226" spans="1:7" ht="24" x14ac:dyDescent="0.2">
      <c r="A226" s="12" t="s">
        <v>252</v>
      </c>
      <c r="B226" s="11" t="s">
        <v>251</v>
      </c>
      <c r="C226" s="36">
        <v>27460205.760000002</v>
      </c>
      <c r="D226" s="36">
        <v>144693460.84999999</v>
      </c>
      <c r="E226" s="36">
        <v>71690214.790000007</v>
      </c>
      <c r="F226" s="44">
        <f t="shared" si="21"/>
        <v>0.49546271385629109</v>
      </c>
      <c r="G226" s="45">
        <v>0</v>
      </c>
    </row>
    <row r="227" spans="1:7" x14ac:dyDescent="0.2">
      <c r="A227" s="12" t="s">
        <v>254</v>
      </c>
      <c r="B227" s="11" t="s">
        <v>253</v>
      </c>
      <c r="C227" s="36">
        <v>57518688.079999998</v>
      </c>
      <c r="D227" s="36">
        <v>169555786.33000001</v>
      </c>
      <c r="E227" s="36">
        <v>8082940.0800000001</v>
      </c>
      <c r="F227" s="44">
        <f t="shared" si="21"/>
        <v>4.7671272416905192E-2</v>
      </c>
      <c r="G227" s="45">
        <f t="shared" si="22"/>
        <v>0.14052719819961512</v>
      </c>
    </row>
    <row r="228" spans="1:7" x14ac:dyDescent="0.2">
      <c r="A228" s="12" t="s">
        <v>256</v>
      </c>
      <c r="B228" s="11" t="s">
        <v>255</v>
      </c>
      <c r="C228" s="36">
        <v>57518688.079999998</v>
      </c>
      <c r="D228" s="36">
        <v>169555786.33000001</v>
      </c>
      <c r="E228" s="36">
        <v>8082940.0800000001</v>
      </c>
      <c r="F228" s="44">
        <f t="shared" si="21"/>
        <v>4.7671272416905192E-2</v>
      </c>
      <c r="G228" s="45">
        <f t="shared" si="22"/>
        <v>0.14052719819961512</v>
      </c>
    </row>
    <row r="229" spans="1:7" ht="24" x14ac:dyDescent="0.2">
      <c r="A229" s="25" t="s">
        <v>258</v>
      </c>
      <c r="B229" s="26" t="s">
        <v>257</v>
      </c>
      <c r="C229" s="35">
        <v>1605395818.74</v>
      </c>
      <c r="D229" s="35">
        <v>3342851244.6900001</v>
      </c>
      <c r="E229" s="35">
        <v>1781146684.5899999</v>
      </c>
      <c r="F229" s="42">
        <f t="shared" si="21"/>
        <v>0.53282259790030673</v>
      </c>
      <c r="G229" s="43">
        <f t="shared" si="22"/>
        <v>1.1094750987877484</v>
      </c>
    </row>
    <row r="230" spans="1:7" ht="24" x14ac:dyDescent="0.2">
      <c r="A230" s="12" t="s">
        <v>260</v>
      </c>
      <c r="B230" s="11" t="s">
        <v>259</v>
      </c>
      <c r="C230" s="36">
        <v>1581103371.1400001</v>
      </c>
      <c r="D230" s="36">
        <v>3204334454.8099999</v>
      </c>
      <c r="E230" s="36">
        <v>1705465125.78</v>
      </c>
      <c r="F230" s="44">
        <f t="shared" si="21"/>
        <v>0.53223692777136311</v>
      </c>
      <c r="G230" s="45">
        <f t="shared" si="22"/>
        <v>1.0786550436296478</v>
      </c>
    </row>
    <row r="231" spans="1:7" ht="24" x14ac:dyDescent="0.2">
      <c r="A231" s="12" t="s">
        <v>262</v>
      </c>
      <c r="B231" s="11" t="s">
        <v>261</v>
      </c>
      <c r="C231" s="36">
        <v>1581103371.1400001</v>
      </c>
      <c r="D231" s="36">
        <v>3204334454.8099999</v>
      </c>
      <c r="E231" s="36">
        <v>1705465125.78</v>
      </c>
      <c r="F231" s="44">
        <f t="shared" si="21"/>
        <v>0.53223692777136311</v>
      </c>
      <c r="G231" s="45">
        <f t="shared" si="22"/>
        <v>1.0786550436296478</v>
      </c>
    </row>
    <row r="232" spans="1:7" ht="48" x14ac:dyDescent="0.2">
      <c r="A232" s="12" t="s">
        <v>264</v>
      </c>
      <c r="B232" s="11" t="s">
        <v>263</v>
      </c>
      <c r="C232" s="36">
        <v>18236509.32</v>
      </c>
      <c r="D232" s="36">
        <v>79536018</v>
      </c>
      <c r="E232" s="36">
        <v>29667306.329999998</v>
      </c>
      <c r="F232" s="44">
        <f t="shared" si="21"/>
        <v>0.37300467229827872</v>
      </c>
      <c r="G232" s="45">
        <f t="shared" si="22"/>
        <v>1.6268083880210469</v>
      </c>
    </row>
    <row r="233" spans="1:7" ht="60" x14ac:dyDescent="0.2">
      <c r="A233" s="12" t="s">
        <v>266</v>
      </c>
      <c r="B233" s="11" t="s">
        <v>265</v>
      </c>
      <c r="C233" s="36">
        <v>18236509.32</v>
      </c>
      <c r="D233" s="36">
        <v>79536018</v>
      </c>
      <c r="E233" s="36">
        <v>29667306.329999998</v>
      </c>
      <c r="F233" s="44">
        <f t="shared" si="21"/>
        <v>0.37300467229827872</v>
      </c>
      <c r="G233" s="45">
        <f t="shared" si="22"/>
        <v>1.6268083880210469</v>
      </c>
    </row>
    <row r="234" spans="1:7" ht="48" x14ac:dyDescent="0.2">
      <c r="A234" s="12" t="s">
        <v>268</v>
      </c>
      <c r="B234" s="11" t="s">
        <v>267</v>
      </c>
      <c r="C234" s="36">
        <v>4925844</v>
      </c>
      <c r="D234" s="36">
        <v>50678100</v>
      </c>
      <c r="E234" s="36">
        <v>45233100</v>
      </c>
      <c r="F234" s="44">
        <f t="shared" si="21"/>
        <v>0.89255714006641917</v>
      </c>
      <c r="G234" s="45">
        <f t="shared" si="22"/>
        <v>9.1828121231610265</v>
      </c>
    </row>
    <row r="235" spans="1:7" ht="48" x14ac:dyDescent="0.2">
      <c r="A235" s="12" t="s">
        <v>270</v>
      </c>
      <c r="B235" s="11" t="s">
        <v>269</v>
      </c>
      <c r="C235" s="36">
        <v>4925844</v>
      </c>
      <c r="D235" s="36">
        <v>50678100</v>
      </c>
      <c r="E235" s="36">
        <v>45233100</v>
      </c>
      <c r="F235" s="44">
        <f t="shared" si="21"/>
        <v>0.89255714006641917</v>
      </c>
      <c r="G235" s="45">
        <f t="shared" si="22"/>
        <v>9.1828121231610265</v>
      </c>
    </row>
    <row r="236" spans="1:7" ht="48" x14ac:dyDescent="0.2">
      <c r="A236" s="12" t="s">
        <v>272</v>
      </c>
      <c r="B236" s="11" t="s">
        <v>271</v>
      </c>
      <c r="C236" s="36">
        <v>0</v>
      </c>
      <c r="D236" s="36">
        <v>179472</v>
      </c>
      <c r="E236" s="36">
        <v>57819</v>
      </c>
      <c r="F236" s="44">
        <f t="shared" si="21"/>
        <v>0.32216167424445041</v>
      </c>
      <c r="G236" s="45">
        <v>0</v>
      </c>
    </row>
    <row r="237" spans="1:7" ht="48" x14ac:dyDescent="0.2">
      <c r="A237" s="12" t="s">
        <v>274</v>
      </c>
      <c r="B237" s="11" t="s">
        <v>273</v>
      </c>
      <c r="C237" s="36">
        <v>0</v>
      </c>
      <c r="D237" s="36">
        <v>179472</v>
      </c>
      <c r="E237" s="36">
        <v>57819</v>
      </c>
      <c r="F237" s="44">
        <f t="shared" si="21"/>
        <v>0.32216167424445041</v>
      </c>
      <c r="G237" s="45">
        <v>0</v>
      </c>
    </row>
    <row r="238" spans="1:7" ht="36" x14ac:dyDescent="0.2">
      <c r="A238" s="12" t="s">
        <v>276</v>
      </c>
      <c r="B238" s="11" t="s">
        <v>275</v>
      </c>
      <c r="C238" s="36">
        <v>1130094.28</v>
      </c>
      <c r="D238" s="36">
        <v>1535110.88</v>
      </c>
      <c r="E238" s="36">
        <v>723333.48</v>
      </c>
      <c r="F238" s="44">
        <f t="shared" si="21"/>
        <v>0.4711929863984809</v>
      </c>
      <c r="G238" s="45">
        <f t="shared" si="22"/>
        <v>0.64006472097177591</v>
      </c>
    </row>
    <row r="239" spans="1:7" ht="36" x14ac:dyDescent="0.2">
      <c r="A239" s="12" t="s">
        <v>278</v>
      </c>
      <c r="B239" s="11" t="s">
        <v>277</v>
      </c>
      <c r="C239" s="36">
        <v>1130094.28</v>
      </c>
      <c r="D239" s="36">
        <v>1535110.88</v>
      </c>
      <c r="E239" s="36">
        <v>723333.48</v>
      </c>
      <c r="F239" s="44">
        <f t="shared" si="21"/>
        <v>0.4711929863984809</v>
      </c>
      <c r="G239" s="45">
        <f t="shared" si="22"/>
        <v>0.64006472097177591</v>
      </c>
    </row>
    <row r="240" spans="1:7" ht="24" x14ac:dyDescent="0.2">
      <c r="A240" s="12" t="s">
        <v>405</v>
      </c>
      <c r="B240" s="11" t="s">
        <v>406</v>
      </c>
      <c r="C240" s="36">
        <v>0</v>
      </c>
      <c r="D240" s="36">
        <v>6588089</v>
      </c>
      <c r="E240" s="36">
        <v>0</v>
      </c>
      <c r="F240" s="44">
        <f t="shared" si="21"/>
        <v>0</v>
      </c>
      <c r="G240" s="45">
        <v>0</v>
      </c>
    </row>
    <row r="241" spans="1:7" ht="24" x14ac:dyDescent="0.2">
      <c r="A241" s="12" t="s">
        <v>407</v>
      </c>
      <c r="B241" s="11" t="s">
        <v>408</v>
      </c>
      <c r="C241" s="36">
        <v>0</v>
      </c>
      <c r="D241" s="36">
        <v>6588089</v>
      </c>
      <c r="E241" s="36">
        <v>0</v>
      </c>
      <c r="F241" s="44">
        <f t="shared" si="21"/>
        <v>0</v>
      </c>
      <c r="G241" s="45">
        <v>0</v>
      </c>
    </row>
    <row r="242" spans="1:7" x14ac:dyDescent="0.2">
      <c r="A242" s="25" t="s">
        <v>280</v>
      </c>
      <c r="B242" s="26" t="s">
        <v>279</v>
      </c>
      <c r="C242" s="35">
        <v>572736734.66999996</v>
      </c>
      <c r="D242" s="35">
        <v>2001827229.46</v>
      </c>
      <c r="E242" s="35">
        <v>629114123.16999996</v>
      </c>
      <c r="F242" s="42">
        <f t="shared" si="21"/>
        <v>0.3142699399386758</v>
      </c>
      <c r="G242" s="43">
        <f t="shared" si="22"/>
        <v>1.0984350838478758</v>
      </c>
    </row>
    <row r="243" spans="1:7" ht="48" x14ac:dyDescent="0.2">
      <c r="A243" s="12" t="s">
        <v>450</v>
      </c>
      <c r="B243" s="11" t="s">
        <v>448</v>
      </c>
      <c r="C243" s="36">
        <v>0</v>
      </c>
      <c r="D243" s="36">
        <v>154130760</v>
      </c>
      <c r="E243" s="36">
        <v>84865109.129999995</v>
      </c>
      <c r="F243" s="44">
        <f t="shared" si="21"/>
        <v>0.5506046238271971</v>
      </c>
      <c r="G243" s="45">
        <v>0</v>
      </c>
    </row>
    <row r="244" spans="1:7" ht="48" x14ac:dyDescent="0.2">
      <c r="A244" s="12" t="s">
        <v>451</v>
      </c>
      <c r="B244" s="11" t="s">
        <v>449</v>
      </c>
      <c r="C244" s="36">
        <v>0</v>
      </c>
      <c r="D244" s="36">
        <v>154130760</v>
      </c>
      <c r="E244" s="36">
        <v>84865109.129999995</v>
      </c>
      <c r="F244" s="44">
        <f t="shared" si="21"/>
        <v>0.5506046238271971</v>
      </c>
      <c r="G244" s="45">
        <v>0</v>
      </c>
    </row>
    <row r="245" spans="1:7" ht="48" x14ac:dyDescent="0.2">
      <c r="A245" s="12" t="s">
        <v>282</v>
      </c>
      <c r="B245" s="11" t="s">
        <v>281</v>
      </c>
      <c r="C245" s="36">
        <v>572736734.66999996</v>
      </c>
      <c r="D245" s="36">
        <v>1842696469.46</v>
      </c>
      <c r="E245" s="36">
        <v>543992349.03999996</v>
      </c>
      <c r="F245" s="44">
        <f t="shared" si="21"/>
        <v>0.29521538574359796</v>
      </c>
      <c r="G245" s="45">
        <f t="shared" si="22"/>
        <v>0.94981221931475734</v>
      </c>
    </row>
    <row r="246" spans="1:7" ht="48" x14ac:dyDescent="0.2">
      <c r="A246" s="12" t="s">
        <v>284</v>
      </c>
      <c r="B246" s="11" t="s">
        <v>283</v>
      </c>
      <c r="C246" s="36">
        <v>572736734.66999996</v>
      </c>
      <c r="D246" s="36">
        <v>1842696469.46</v>
      </c>
      <c r="E246" s="36">
        <v>543992349.03999996</v>
      </c>
      <c r="F246" s="44">
        <f t="shared" si="21"/>
        <v>0.29521538574359796</v>
      </c>
      <c r="G246" s="45">
        <f t="shared" si="22"/>
        <v>0.94981221931475734</v>
      </c>
    </row>
    <row r="247" spans="1:7" ht="24" x14ac:dyDescent="0.2">
      <c r="A247" s="12" t="s">
        <v>454</v>
      </c>
      <c r="B247" s="11" t="s">
        <v>452</v>
      </c>
      <c r="C247" s="36">
        <v>0</v>
      </c>
      <c r="D247" s="36">
        <v>5000000</v>
      </c>
      <c r="E247" s="36">
        <v>256665</v>
      </c>
      <c r="F247" s="44">
        <f t="shared" si="21"/>
        <v>5.1332999999999997E-2</v>
      </c>
      <c r="G247" s="45">
        <v>0</v>
      </c>
    </row>
    <row r="248" spans="1:7" ht="24" x14ac:dyDescent="0.2">
      <c r="A248" s="12" t="s">
        <v>455</v>
      </c>
      <c r="B248" s="11" t="s">
        <v>453</v>
      </c>
      <c r="C248" s="36">
        <v>0</v>
      </c>
      <c r="D248" s="36">
        <v>5000000</v>
      </c>
      <c r="E248" s="36">
        <v>256665</v>
      </c>
      <c r="F248" s="44">
        <f t="shared" ref="F248" si="24">E248/D248</f>
        <v>5.1332999999999997E-2</v>
      </c>
      <c r="G248" s="45">
        <v>0</v>
      </c>
    </row>
    <row r="249" spans="1:7" x14ac:dyDescent="0.2">
      <c r="A249" s="25" t="s">
        <v>409</v>
      </c>
      <c r="B249" s="26" t="s">
        <v>410</v>
      </c>
      <c r="C249" s="35">
        <v>6505829.54</v>
      </c>
      <c r="D249" s="35">
        <v>537374.02</v>
      </c>
      <c r="E249" s="35">
        <v>607374.02</v>
      </c>
      <c r="F249" s="42">
        <f t="shared" si="21"/>
        <v>1.1302630893841872</v>
      </c>
      <c r="G249" s="43">
        <f t="shared" si="22"/>
        <v>9.3358428201302066E-2</v>
      </c>
    </row>
    <row r="250" spans="1:7" x14ac:dyDescent="0.2">
      <c r="A250" s="12" t="s">
        <v>411</v>
      </c>
      <c r="B250" s="11" t="s">
        <v>412</v>
      </c>
      <c r="C250" s="36">
        <v>6505829.54</v>
      </c>
      <c r="D250" s="36">
        <v>537374.02</v>
      </c>
      <c r="E250" s="36">
        <v>607374.02</v>
      </c>
      <c r="F250" s="44">
        <f t="shared" ref="F250:F257" si="25">E250/D250</f>
        <v>1.1302630893841872</v>
      </c>
      <c r="G250" s="45">
        <f t="shared" ref="G250:G257" si="26">E250/C250</f>
        <v>9.3358428201302066E-2</v>
      </c>
    </row>
    <row r="251" spans="1:7" x14ac:dyDescent="0.2">
      <c r="A251" s="12" t="s">
        <v>413</v>
      </c>
      <c r="B251" s="11" t="s">
        <v>412</v>
      </c>
      <c r="C251" s="36">
        <v>6505829.54</v>
      </c>
      <c r="D251" s="36">
        <v>537374.02</v>
      </c>
      <c r="E251" s="36">
        <v>607374.02</v>
      </c>
      <c r="F251" s="44">
        <f t="shared" si="25"/>
        <v>1.1302630893841872</v>
      </c>
      <c r="G251" s="45">
        <f t="shared" si="26"/>
        <v>9.3358428201302066E-2</v>
      </c>
    </row>
    <row r="252" spans="1:7" ht="36" x14ac:dyDescent="0.2">
      <c r="A252" s="25" t="s">
        <v>286</v>
      </c>
      <c r="B252" s="26" t="s">
        <v>285</v>
      </c>
      <c r="C252" s="35">
        <v>0</v>
      </c>
      <c r="D252" s="35">
        <v>-272328.34999999998</v>
      </c>
      <c r="E252" s="35">
        <v>-1922410.88</v>
      </c>
      <c r="F252" s="42">
        <f t="shared" si="25"/>
        <v>7.0591654522931604</v>
      </c>
      <c r="G252" s="43">
        <v>0</v>
      </c>
    </row>
    <row r="253" spans="1:7" ht="36" x14ac:dyDescent="0.2">
      <c r="A253" s="12" t="s">
        <v>288</v>
      </c>
      <c r="B253" s="11" t="s">
        <v>287</v>
      </c>
      <c r="C253" s="36">
        <v>0</v>
      </c>
      <c r="D253" s="36">
        <v>-272328.34999999998</v>
      </c>
      <c r="E253" s="36">
        <v>-1922410.88</v>
      </c>
      <c r="F253" s="44">
        <f t="shared" si="25"/>
        <v>7.0591654522931604</v>
      </c>
      <c r="G253" s="45">
        <v>0</v>
      </c>
    </row>
    <row r="254" spans="1:7" ht="48" customHeight="1" x14ac:dyDescent="0.2">
      <c r="A254" s="48" t="s">
        <v>507</v>
      </c>
      <c r="B254" s="47" t="s">
        <v>508</v>
      </c>
      <c r="C254" s="36">
        <v>0</v>
      </c>
      <c r="D254" s="36">
        <v>0</v>
      </c>
      <c r="E254" s="36">
        <v>-1650082.53</v>
      </c>
      <c r="F254" s="44">
        <v>0</v>
      </c>
      <c r="G254" s="45">
        <v>0</v>
      </c>
    </row>
    <row r="255" spans="1:7" ht="48" x14ac:dyDescent="0.2">
      <c r="A255" s="12" t="s">
        <v>457</v>
      </c>
      <c r="B255" s="11" t="s">
        <v>456</v>
      </c>
      <c r="C255" s="36">
        <v>0</v>
      </c>
      <c r="D255" s="36">
        <v>-512.36</v>
      </c>
      <c r="E255" s="36">
        <v>-512.36</v>
      </c>
      <c r="F255" s="44">
        <f t="shared" si="25"/>
        <v>1</v>
      </c>
      <c r="G255" s="45">
        <v>0</v>
      </c>
    </row>
    <row r="256" spans="1:7" ht="36" x14ac:dyDescent="0.2">
      <c r="A256" s="12" t="s">
        <v>290</v>
      </c>
      <c r="B256" s="11" t="s">
        <v>289</v>
      </c>
      <c r="C256" s="36">
        <v>0</v>
      </c>
      <c r="D256" s="36">
        <v>-271815.99</v>
      </c>
      <c r="E256" s="36">
        <v>-271815.99</v>
      </c>
      <c r="F256" s="44">
        <f t="shared" si="25"/>
        <v>1</v>
      </c>
      <c r="G256" s="45">
        <v>0</v>
      </c>
    </row>
    <row r="257" spans="1:7" x14ac:dyDescent="0.2">
      <c r="A257" s="50" t="s">
        <v>297</v>
      </c>
      <c r="B257" s="51"/>
      <c r="C257" s="39">
        <v>4863242231.3800001</v>
      </c>
      <c r="D257" s="39">
        <v>11817607230.41</v>
      </c>
      <c r="E257" s="39">
        <v>5045417281.54</v>
      </c>
      <c r="F257" s="40">
        <f t="shared" si="25"/>
        <v>0.42694068123678486</v>
      </c>
      <c r="G257" s="41">
        <f t="shared" si="26"/>
        <v>1.0374595879646953</v>
      </c>
    </row>
    <row r="258" spans="1:7" x14ac:dyDescent="0.2">
      <c r="A258" s="15"/>
      <c r="B258" s="14"/>
      <c r="C258" s="16"/>
      <c r="D258" s="16"/>
      <c r="E258" s="16"/>
      <c r="F258" s="4"/>
      <c r="G258" s="27"/>
    </row>
  </sheetData>
  <mergeCells count="2">
    <mergeCell ref="A1:G1"/>
    <mergeCell ref="A257:B257"/>
  </mergeCells>
  <pageMargins left="0" right="0" top="0" bottom="0" header="0" footer="0"/>
  <pageSetup paperSize="9" scale="80" fitToWidth="2" fitToHeight="0" orientation="landscape" r:id="rId1"/>
  <headerFooter>
    <oddFooter>&amp;R&amp;D СТР.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F72354DD-306F-4AE3-B868-DFA373DB9B7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1 полугодие 2021</vt:lpstr>
      <vt:lpstr>'Доходы 1 полугодие 2021'!Заголовки_для_печати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Ю. Косенкова</dc:creator>
  <cp:lastModifiedBy>Анна В. Цурган</cp:lastModifiedBy>
  <cp:lastPrinted>2019-11-05T08:40:41Z</cp:lastPrinted>
  <dcterms:created xsi:type="dcterms:W3CDTF">2019-04-08T05:40:33Z</dcterms:created>
  <dcterms:modified xsi:type="dcterms:W3CDTF">2021-09-22T07:33:29Z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0503317G_20160101.xlsx</vt:lpwstr>
  </property>
  <property fmtid="{D5CDD505-2E9C-101B-9397-08002B2CF9AE}" pid="3" name="Название отчета">
    <vt:lpwstr>0503317G_20160101.xlsx</vt:lpwstr>
  </property>
  <property fmtid="{D5CDD505-2E9C-101B-9397-08002B2CF9AE}" pid="4" name="Версия клиента">
    <vt:lpwstr>18.2.7.29019</vt:lpwstr>
  </property>
  <property fmtid="{D5CDD505-2E9C-101B-9397-08002B2CF9AE}" pid="5" name="Версия базы">
    <vt:lpwstr>18.2.0.16861267</vt:lpwstr>
  </property>
  <property fmtid="{D5CDD505-2E9C-101B-9397-08002B2CF9AE}" pid="6" name="Тип сервера">
    <vt:lpwstr>MSSQL</vt:lpwstr>
  </property>
  <property fmtid="{D5CDD505-2E9C-101B-9397-08002B2CF9AE}" pid="7" name="Сервер">
    <vt:lpwstr>sql-2012</vt:lpwstr>
  </property>
  <property fmtid="{D5CDD505-2E9C-101B-9397-08002B2CF9AE}" pid="8" name="База">
    <vt:lpwstr>svod_smart</vt:lpwstr>
  </property>
  <property fmtid="{D5CDD505-2E9C-101B-9397-08002B2CF9AE}" pid="9" name="Пользователь">
    <vt:lpwstr>kosenkova</vt:lpwstr>
  </property>
  <property fmtid="{D5CDD505-2E9C-101B-9397-08002B2CF9AE}" pid="10" name="Шаблон">
    <vt:lpwstr>0503317G_20160101</vt:lpwstr>
  </property>
  <property fmtid="{D5CDD505-2E9C-101B-9397-08002B2CF9AE}" pid="11" name="Локальная база">
    <vt:lpwstr>не используется</vt:lpwstr>
  </property>
</Properties>
</file>