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роект" sheetId="1" r:id="rId1"/>
  </sheets>
  <definedNames>
    <definedName name="_xlnm.Print_Titles" localSheetId="0">проект!$7:$9</definedName>
  </definedNames>
  <calcPr calcId="145621"/>
</workbook>
</file>

<file path=xl/calcChain.xml><?xml version="1.0" encoding="utf-8"?>
<calcChain xmlns="http://schemas.openxmlformats.org/spreadsheetml/2006/main">
  <c r="K47" i="1" l="1"/>
  <c r="L26" i="1" l="1"/>
  <c r="L34" i="1"/>
  <c r="K26" i="1"/>
  <c r="K31" i="1"/>
  <c r="K32" i="1"/>
  <c r="K33" i="1"/>
  <c r="O43" i="1" l="1"/>
  <c r="O44" i="1"/>
  <c r="O45" i="1"/>
  <c r="O39" i="1"/>
  <c r="O40" i="1"/>
  <c r="O41" i="1"/>
  <c r="K43" i="1"/>
  <c r="K44" i="1"/>
  <c r="K45" i="1"/>
  <c r="K39" i="1"/>
  <c r="K40" i="1"/>
  <c r="K41" i="1"/>
  <c r="T45" i="1" l="1"/>
  <c r="P45" i="1"/>
  <c r="P44" i="1" s="1"/>
  <c r="L45" i="1"/>
  <c r="T22" i="1" l="1"/>
  <c r="T18" i="1"/>
  <c r="P22" i="1"/>
  <c r="P18" i="1"/>
  <c r="P13" i="1"/>
  <c r="L22" i="1"/>
  <c r="L18" i="1"/>
  <c r="R44" i="1" l="1"/>
  <c r="R43" i="1" s="1"/>
  <c r="T41" i="1"/>
  <c r="T40" i="1" s="1"/>
  <c r="T39" i="1" s="1"/>
  <c r="R41" i="1"/>
  <c r="R40" i="1" s="1"/>
  <c r="R39" i="1" s="1"/>
  <c r="T37" i="1"/>
  <c r="T36" i="1" s="1"/>
  <c r="R37" i="1"/>
  <c r="R36" i="1" s="1"/>
  <c r="T33" i="1"/>
  <c r="T32" i="1" s="1"/>
  <c r="T31" i="1" s="1"/>
  <c r="R33" i="1"/>
  <c r="R32" i="1" s="1"/>
  <c r="R31" i="1" s="1"/>
  <c r="U29" i="1"/>
  <c r="U28" i="1" s="1"/>
  <c r="U27" i="1" s="1"/>
  <c r="R29" i="1"/>
  <c r="R28" i="1" s="1"/>
  <c r="R27" i="1" s="1"/>
  <c r="T21" i="1"/>
  <c r="R22" i="1"/>
  <c r="R21" i="1" s="1"/>
  <c r="T17" i="1"/>
  <c r="R18" i="1"/>
  <c r="R17" i="1" s="1"/>
  <c r="T13" i="1"/>
  <c r="R13" i="1"/>
  <c r="T11" i="1"/>
  <c r="R11" i="1"/>
  <c r="P43" i="1"/>
  <c r="P41" i="1"/>
  <c r="P40" i="1" s="1"/>
  <c r="P39" i="1" s="1"/>
  <c r="P37" i="1"/>
  <c r="P36" i="1" s="1"/>
  <c r="P21" i="1"/>
  <c r="P17" i="1"/>
  <c r="P11" i="1"/>
  <c r="P10" i="1" s="1"/>
  <c r="L41" i="1"/>
  <c r="L40" i="1" s="1"/>
  <c r="L39" i="1" s="1"/>
  <c r="L37" i="1"/>
  <c r="L36" i="1" s="1"/>
  <c r="L33" i="1"/>
  <c r="L32" i="1" s="1"/>
  <c r="L31" i="1" s="1"/>
  <c r="L30" i="1"/>
  <c r="L29" i="1" s="1"/>
  <c r="L28" i="1" s="1"/>
  <c r="L27" i="1" s="1"/>
  <c r="L21" i="1"/>
  <c r="L17" i="1"/>
  <c r="L13" i="1"/>
  <c r="L11" i="1"/>
  <c r="N44" i="1"/>
  <c r="N43" i="1" s="1"/>
  <c r="N41" i="1"/>
  <c r="N40" i="1" s="1"/>
  <c r="N39" i="1" s="1"/>
  <c r="N37" i="1"/>
  <c r="N36" i="1" s="1"/>
  <c r="N33" i="1"/>
  <c r="N32" i="1" s="1"/>
  <c r="N31" i="1" s="1"/>
  <c r="N29" i="1"/>
  <c r="N28" i="1" s="1"/>
  <c r="N27" i="1" s="1"/>
  <c r="N22" i="1"/>
  <c r="N21" i="1" s="1"/>
  <c r="N18" i="1"/>
  <c r="N17" i="1" s="1"/>
  <c r="N13" i="1"/>
  <c r="N11" i="1"/>
  <c r="J44" i="1"/>
  <c r="J43" i="1" s="1"/>
  <c r="J41" i="1"/>
  <c r="J40" i="1" s="1"/>
  <c r="J39" i="1" s="1"/>
  <c r="J37" i="1"/>
  <c r="J36" i="1" s="1"/>
  <c r="J33" i="1"/>
  <c r="J32" i="1" s="1"/>
  <c r="J31" i="1" s="1"/>
  <c r="J29" i="1"/>
  <c r="J28" i="1" s="1"/>
  <c r="J27" i="1" s="1"/>
  <c r="J22" i="1"/>
  <c r="J21" i="1" s="1"/>
  <c r="J18" i="1"/>
  <c r="J17" i="1" s="1"/>
  <c r="J13" i="1"/>
  <c r="J11" i="1"/>
  <c r="L44" i="1" l="1"/>
  <c r="L43" i="1" s="1"/>
  <c r="L35" i="1" s="1"/>
  <c r="N35" i="1"/>
  <c r="J35" i="1"/>
  <c r="P35" i="1"/>
  <c r="R35" i="1"/>
  <c r="R26" i="1"/>
  <c r="J10" i="1"/>
  <c r="T16" i="1"/>
  <c r="T15" i="1" s="1"/>
  <c r="N10" i="1"/>
  <c r="T44" i="1"/>
  <c r="T43" i="1" s="1"/>
  <c r="T35" i="1" s="1"/>
  <c r="R10" i="1"/>
  <c r="R16" i="1"/>
  <c r="R15" i="1" s="1"/>
  <c r="T10" i="1"/>
  <c r="T26" i="1"/>
  <c r="N26" i="1"/>
  <c r="L10" i="1"/>
  <c r="P16" i="1"/>
  <c r="P15" i="1" s="1"/>
  <c r="N16" i="1"/>
  <c r="N15" i="1" s="1"/>
  <c r="L16" i="1"/>
  <c r="L15" i="1" s="1"/>
  <c r="J26" i="1"/>
  <c r="J16" i="1"/>
  <c r="J15" i="1" s="1"/>
  <c r="R47" i="1" l="1"/>
  <c r="P47" i="1"/>
  <c r="N47" i="1"/>
  <c r="J47" i="1"/>
  <c r="L47" i="1"/>
</calcChain>
</file>

<file path=xl/sharedStrings.xml><?xml version="1.0" encoding="utf-8"?>
<sst xmlns="http://schemas.openxmlformats.org/spreadsheetml/2006/main" count="347" uniqueCount="81">
  <si>
    <t>КБК</t>
  </si>
  <si>
    <t>004</t>
  </si>
  <si>
    <t>01</t>
  </si>
  <si>
    <t>00</t>
  </si>
  <si>
    <t>0000</t>
  </si>
  <si>
    <t>000</t>
  </si>
  <si>
    <t>700</t>
  </si>
  <si>
    <t>03</t>
  </si>
  <si>
    <t>710</t>
  </si>
  <si>
    <t>800</t>
  </si>
  <si>
    <t>810</t>
  </si>
  <si>
    <t>04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</si>
  <si>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</si>
  <si>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</si>
  <si>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</si>
  <si>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</si>
  <si>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2603</t>
  </si>
  <si>
    <t>Получение бюджетом городского округа бюджетных кредитов, предоставленных для покрытия временных кассовых разрывов, возникающих при исполнении бюджета городского округа</t>
  </si>
  <si>
    <t>8002</t>
  </si>
  <si>
    <t>Погашение бюджетом городского округабюджетных кредитов, предоставленных для покрытия временных кассовых разрывов, возникающих при исполнении бюджета городского округа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</si>
  <si>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</si>
  <si>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</si>
  <si>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</si>
  <si>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</si>
  <si>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</si>
  <si>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</si>
  <si>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</si>
  <si>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</si>
  <si>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</si>
  <si>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</si>
  <si>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</si>
  <si>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</si>
  <si>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</si>
  <si>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06</t>
  </si>
  <si>
    <t>Иные источники внутреннего финансирования дефицитов бюджетов</t>
  </si>
  <si>
    <t>015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</si>
  <si>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</si>
  <si>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</si>
  <si>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</si>
  <si>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 xml:space="preserve">Исполнение государственных и муниципальных гарантий 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</si>
  <si>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</si>
  <si>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</si>
  <si>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</si>
  <si>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</si>
  <si>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</si>
  <si>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</si>
  <si>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</si>
  <si>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</si>
  <si>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</si>
  <si>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Сумма                        на 2020 год</t>
  </si>
  <si>
    <t>Сумма                        на 2021 год</t>
  </si>
  <si>
    <t>Сумма                        на 2022 год</t>
  </si>
  <si>
    <t>(рублей)</t>
  </si>
  <si>
    <t xml:space="preserve">Сумма                                 </t>
  </si>
  <si>
    <t>2021 год</t>
  </si>
  <si>
    <t>Сумма</t>
  </si>
  <si>
    <t>2022 год</t>
  </si>
  <si>
    <t>1</t>
  </si>
  <si>
    <t>2</t>
  </si>
  <si>
    <t>Наименование</t>
  </si>
  <si>
    <t>Средства от продажи акций и иных форм участия в капитале, находящихся в собственности городских округов</t>
  </si>
  <si>
    <t>2023 год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</si>
  <si>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</si>
  <si>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</si>
  <si>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</si>
  <si>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</si>
  <si>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</si>
  <si>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</si>
  <si>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</si>
  <si>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Погашение бюджетом городского округа бюджетных кредитов на пополнение остатка средств на едином счете бюджета</t>
  </si>
  <si>
    <t>на 2021 год и на плановый период 2022 и 2023 годов</t>
  </si>
  <si>
    <t xml:space="preserve">Источники внутреннего финансирования дефицита бюджета города Брянска 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</si>
  <si>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</si>
  <si>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</si>
  <si>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</si>
  <si>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изменения             (+,-)</t>
  </si>
  <si>
    <t>изменения          (+,-)</t>
  </si>
  <si>
    <t>изменения              (+,-)</t>
  </si>
  <si>
    <t>Приложение № 4  к Решению Брянского городского Совета народных депутатов от __________________года № ________</t>
  </si>
  <si>
    <t xml:space="preserve"> «ПРИЛОЖЕНИЕ № 9
к Решению Брянского городского Совета народных депутатов от 16.12.2020 № 280
 «О бюджете городского округа город Брянск на 2021 год и на плановый период 2022 и 2023 годов»</t>
  </si>
  <si>
    <t>0,00»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</si>
</sst>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imes New Roman Cyr"/>
      <charset val="204"/>
    </font>
    <font>
      <b/>
      <sz val="11"/>
      <name val="Times New Roman Cyr"/>
      <charset val="204"/>
    </font>
    <font>
      <sz val="14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vertical="top" wrapText="1"/>
    </xf>
    <xf numFmtId="1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0" fillId="0" borderId="1" xfId="0" applyNumberFormat="1" applyFont="1" applyBorder="1" applyAlignment="1">
      <alignment horizontal="center" vertical="top"/>
    </xf>
    <xf numFmtId="49" fontId="0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1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1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4" fontId="5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0" borderId="3" xfId="0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4" fontId="7" fillId="0" borderId="3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abSelected="1" zoomScaleNormal="100" workbookViewId="0">
      <selection activeCell="T50" sqref="T50"/>
    </sheetView>
  </sheetViews>
  <sheetFormatPr defaultRowHeight="12.75" x14ac:dyDescent="0.2"/>
  <cols>
    <col min="1" max="1" width="4.83203125" style="4" customWidth="1"/>
    <col min="2" max="2" width="3.6640625" style="4" customWidth="1"/>
    <col min="3" max="3" width="3.5" style="4" customWidth="1"/>
    <col min="4" max="4" width="3.6640625" style="4" customWidth="1"/>
    <col min="5" max="5" width="3.1640625" style="4" customWidth="1"/>
    <col min="6" max="6" width="3.5" style="4" customWidth="1"/>
    <col min="7" max="7" width="6.33203125" style="4" customWidth="1"/>
    <col min="8" max="8" width="6.6640625" style="4" customWidth="1"/>
    <col min="9" max="9" width="53.6640625" customWidth="1"/>
    <col min="10" max="10" width="17.83203125" hidden="1" customWidth="1"/>
    <col min="11" max="11" width="21.33203125" hidden="1" customWidth="1"/>
    <col min="12" max="12" width="17.83203125" customWidth="1"/>
    <col min="13" max="13" width="8.6640625" customWidth="1"/>
    <col min="14" max="14" width="17.83203125" hidden="1" customWidth="1"/>
    <col min="15" max="15" width="15.6640625" hidden="1" customWidth="1"/>
    <col min="16" max="16" width="17.83203125" customWidth="1"/>
    <col min="17" max="17" width="8.5" customWidth="1"/>
    <col min="18" max="18" width="17.83203125" hidden="1" customWidth="1"/>
    <col min="19" max="19" width="17" hidden="1" customWidth="1"/>
    <col min="20" max="20" width="17.83203125" customWidth="1"/>
    <col min="21" max="21" width="7.33203125" customWidth="1"/>
    <col min="23" max="23" width="13.33203125" customWidth="1"/>
  </cols>
  <sheetData>
    <row r="1" spans="1:22" s="37" customFormat="1" ht="96" customHeight="1" x14ac:dyDescent="0.25">
      <c r="A1" s="36"/>
      <c r="B1" s="36"/>
      <c r="C1" s="36"/>
      <c r="D1" s="36"/>
      <c r="E1" s="36"/>
      <c r="F1" s="36"/>
      <c r="G1" s="36"/>
      <c r="H1" s="36"/>
      <c r="M1" s="39" t="s">
        <v>78</v>
      </c>
      <c r="N1" s="40"/>
      <c r="O1" s="40"/>
      <c r="P1" s="40"/>
      <c r="Q1" s="40"/>
      <c r="R1" s="40"/>
      <c r="S1" s="40"/>
      <c r="T1" s="40"/>
      <c r="U1" s="40"/>
    </row>
    <row r="2" spans="1:22" s="37" customFormat="1" ht="131.25" customHeight="1" x14ac:dyDescent="0.3">
      <c r="A2" s="36"/>
      <c r="B2" s="36"/>
      <c r="C2" s="36"/>
      <c r="D2" s="36"/>
      <c r="E2" s="36"/>
      <c r="F2" s="36"/>
      <c r="G2" s="36"/>
      <c r="H2" s="36"/>
      <c r="M2" s="41" t="s">
        <v>79</v>
      </c>
      <c r="N2" s="40"/>
      <c r="O2" s="40"/>
      <c r="P2" s="40"/>
      <c r="Q2" s="40"/>
      <c r="R2" s="40"/>
      <c r="S2" s="40"/>
      <c r="T2" s="40"/>
      <c r="U2" s="40"/>
      <c r="V2" s="38"/>
    </row>
    <row r="4" spans="1:22" ht="18.75" x14ac:dyDescent="0.3">
      <c r="A4" s="42" t="s">
        <v>71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22" ht="18.75" x14ac:dyDescent="0.3">
      <c r="A5" s="42" t="s">
        <v>70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</row>
    <row r="6" spans="1:22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2" t="s">
        <v>52</v>
      </c>
      <c r="U6" s="52"/>
      <c r="V6" s="52"/>
    </row>
    <row r="7" spans="1:22" ht="23.25" customHeight="1" x14ac:dyDescent="0.25">
      <c r="A7" s="47" t="s">
        <v>0</v>
      </c>
      <c r="B7" s="47"/>
      <c r="C7" s="47"/>
      <c r="D7" s="47"/>
      <c r="E7" s="47"/>
      <c r="F7" s="47"/>
      <c r="G7" s="47"/>
      <c r="H7" s="47"/>
      <c r="I7" s="48" t="s">
        <v>59</v>
      </c>
      <c r="J7" s="7"/>
      <c r="K7" s="49" t="s">
        <v>54</v>
      </c>
      <c r="L7" s="50"/>
      <c r="M7" s="51"/>
      <c r="N7" s="7"/>
      <c r="O7" s="49" t="s">
        <v>56</v>
      </c>
      <c r="P7" s="50"/>
      <c r="Q7" s="51"/>
      <c r="R7" s="7"/>
      <c r="S7" s="49" t="s">
        <v>61</v>
      </c>
      <c r="T7" s="50"/>
      <c r="U7" s="51"/>
    </row>
    <row r="8" spans="1:22" s="5" customFormat="1" ht="60.75" customHeight="1" x14ac:dyDescent="0.2">
      <c r="A8" s="47"/>
      <c r="B8" s="47"/>
      <c r="C8" s="47"/>
      <c r="D8" s="47"/>
      <c r="E8" s="47"/>
      <c r="F8" s="47"/>
      <c r="G8" s="47"/>
      <c r="H8" s="47"/>
      <c r="I8" s="48"/>
      <c r="J8" s="25" t="s">
        <v>49</v>
      </c>
      <c r="K8" s="33" t="s">
        <v>75</v>
      </c>
      <c r="L8" s="43" t="s">
        <v>53</v>
      </c>
      <c r="M8" s="43"/>
      <c r="N8" s="25" t="s">
        <v>50</v>
      </c>
      <c r="O8" s="33" t="s">
        <v>76</v>
      </c>
      <c r="P8" s="43" t="s">
        <v>55</v>
      </c>
      <c r="Q8" s="43"/>
      <c r="R8" s="25" t="s">
        <v>51</v>
      </c>
      <c r="S8" s="33" t="s">
        <v>77</v>
      </c>
      <c r="T8" s="43" t="s">
        <v>55</v>
      </c>
      <c r="U8" s="43"/>
    </row>
    <row r="9" spans="1:22" s="1" customFormat="1" ht="15.75" x14ac:dyDescent="0.2">
      <c r="A9" s="46" t="s">
        <v>57</v>
      </c>
      <c r="B9" s="46"/>
      <c r="C9" s="46"/>
      <c r="D9" s="46"/>
      <c r="E9" s="46"/>
      <c r="F9" s="46"/>
      <c r="G9" s="46"/>
      <c r="H9" s="46"/>
      <c r="I9" s="8" t="s">
        <v>58</v>
      </c>
      <c r="J9" s="26"/>
      <c r="K9" s="34"/>
      <c r="L9" s="45">
        <v>3</v>
      </c>
      <c r="M9" s="45"/>
      <c r="N9" s="26"/>
      <c r="O9" s="34"/>
      <c r="P9" s="45">
        <v>4</v>
      </c>
      <c r="Q9" s="45"/>
      <c r="R9" s="26"/>
      <c r="S9" s="34"/>
      <c r="T9" s="45">
        <v>5</v>
      </c>
      <c r="U9" s="45"/>
    </row>
    <row r="10" spans="1:22" s="1" customFormat="1" ht="34.5" customHeight="1" x14ac:dyDescent="0.2">
      <c r="A10" s="11" t="s">
        <v>1</v>
      </c>
      <c r="B10" s="11" t="s">
        <v>2</v>
      </c>
      <c r="C10" s="11" t="s">
        <v>12</v>
      </c>
      <c r="D10" s="27" t="s">
        <v>3</v>
      </c>
      <c r="E10" s="27" t="s">
        <v>3</v>
      </c>
      <c r="F10" s="27" t="s">
        <v>3</v>
      </c>
      <c r="G10" s="27" t="s">
        <v>4</v>
      </c>
      <c r="H10" s="27" t="s">
        <v>5</v>
      </c>
      <c r="I10" s="16" t="s">
        <v>13</v>
      </c>
      <c r="J10" s="17">
        <f t="shared" ref="J10:R10" si="0">J11-J13</f>
        <v>-691000</v>
      </c>
      <c r="K10" s="17"/>
      <c r="L10" s="44">
        <f>L11-L13</f>
        <v>78400000</v>
      </c>
      <c r="M10" s="44"/>
      <c r="N10" s="17">
        <f t="shared" si="0"/>
        <v>0</v>
      </c>
      <c r="O10" s="17"/>
      <c r="P10" s="44">
        <f>SUM(P11-P13)</f>
        <v>0</v>
      </c>
      <c r="Q10" s="44"/>
      <c r="R10" s="17">
        <f t="shared" si="0"/>
        <v>0</v>
      </c>
      <c r="S10" s="17"/>
      <c r="T10" s="44">
        <f>T11-T13</f>
        <v>0</v>
      </c>
      <c r="U10" s="44"/>
    </row>
    <row r="11" spans="1:22" s="3" customFormat="1" ht="48" customHeight="1" x14ac:dyDescent="0.2">
      <c r="A11" s="11" t="s">
        <v>1</v>
      </c>
      <c r="B11" s="11" t="s">
        <v>2</v>
      </c>
      <c r="C11" s="11" t="s">
        <v>12</v>
      </c>
      <c r="D11" s="27" t="s">
        <v>3</v>
      </c>
      <c r="E11" s="27" t="s">
        <v>3</v>
      </c>
      <c r="F11" s="27" t="s">
        <v>3</v>
      </c>
      <c r="G11" s="27" t="s">
        <v>4</v>
      </c>
      <c r="H11" s="27" t="s">
        <v>6</v>
      </c>
      <c r="I11" s="16" t="s">
        <v>67</v>
      </c>
      <c r="J11" s="17">
        <f t="shared" ref="J11:R11" si="1">SUM(J12)</f>
        <v>1570167834</v>
      </c>
      <c r="K11" s="17"/>
      <c r="L11" s="44">
        <f>SUM(L12)</f>
        <v>1659408166</v>
      </c>
      <c r="M11" s="44"/>
      <c r="N11" s="17">
        <f t="shared" si="1"/>
        <v>1236110000</v>
      </c>
      <c r="O11" s="17"/>
      <c r="P11" s="44">
        <f>SUM(P12)</f>
        <v>1193100000</v>
      </c>
      <c r="Q11" s="44"/>
      <c r="R11" s="17">
        <f t="shared" si="1"/>
        <v>1225157834</v>
      </c>
      <c r="S11" s="17"/>
      <c r="T11" s="44">
        <f>SUM(T12)</f>
        <v>1166308166</v>
      </c>
      <c r="U11" s="44"/>
    </row>
    <row r="12" spans="1:22" s="1" customFormat="1" ht="51.75" customHeight="1" x14ac:dyDescent="0.2">
      <c r="A12" s="9" t="s">
        <v>1</v>
      </c>
      <c r="B12" s="9" t="s">
        <v>2</v>
      </c>
      <c r="C12" s="9" t="s">
        <v>12</v>
      </c>
      <c r="D12" s="10" t="s">
        <v>3</v>
      </c>
      <c r="E12" s="10" t="s">
        <v>3</v>
      </c>
      <c r="F12" s="10" t="s">
        <v>11</v>
      </c>
      <c r="G12" s="10" t="s">
        <v>4</v>
      </c>
      <c r="H12" s="10" t="s">
        <v>8</v>
      </c>
      <c r="I12" s="18" t="s">
        <v>68</v>
      </c>
      <c r="J12" s="19">
        <v>1570167834</v>
      </c>
      <c r="K12" s="19"/>
      <c r="L12" s="53">
        <v>1659408166</v>
      </c>
      <c r="M12" s="53"/>
      <c r="N12" s="19">
        <v>1236110000</v>
      </c>
      <c r="O12" s="19"/>
      <c r="P12" s="53">
        <v>1193100000</v>
      </c>
      <c r="Q12" s="53"/>
      <c r="R12" s="19">
        <v>1225157834</v>
      </c>
      <c r="S12" s="19"/>
      <c r="T12" s="53">
        <v>1166308166</v>
      </c>
      <c r="U12" s="53"/>
    </row>
    <row r="13" spans="1:22" s="3" customFormat="1" ht="53.25" customHeight="1" x14ac:dyDescent="0.2">
      <c r="A13" s="11" t="s">
        <v>1</v>
      </c>
      <c r="B13" s="11" t="s">
        <v>2</v>
      </c>
      <c r="C13" s="11" t="s">
        <v>12</v>
      </c>
      <c r="D13" s="27" t="s">
        <v>3</v>
      </c>
      <c r="E13" s="27" t="s">
        <v>3</v>
      </c>
      <c r="F13" s="27" t="s">
        <v>3</v>
      </c>
      <c r="G13" s="27" t="s">
        <v>4</v>
      </c>
      <c r="H13" s="27" t="s">
        <v>9</v>
      </c>
      <c r="I13" s="16" t="s">
        <v>14</v>
      </c>
      <c r="J13" s="17">
        <f t="shared" ref="J13:R13" si="2">J14</f>
        <v>1570858834</v>
      </c>
      <c r="K13" s="17"/>
      <c r="L13" s="44">
        <f>L14</f>
        <v>1581008166</v>
      </c>
      <c r="M13" s="44"/>
      <c r="N13" s="17">
        <f t="shared" si="2"/>
        <v>1236110000</v>
      </c>
      <c r="O13" s="17"/>
      <c r="P13" s="44">
        <f>SUM(P14)</f>
        <v>1193100000</v>
      </c>
      <c r="Q13" s="44"/>
      <c r="R13" s="17">
        <f t="shared" si="2"/>
        <v>1225157834</v>
      </c>
      <c r="S13" s="17"/>
      <c r="T13" s="44">
        <f>T14</f>
        <v>1166308166</v>
      </c>
      <c r="U13" s="44"/>
    </row>
    <row r="14" spans="1:22" s="1" customFormat="1" ht="50.25" customHeight="1" x14ac:dyDescent="0.2">
      <c r="A14" s="9" t="s">
        <v>1</v>
      </c>
      <c r="B14" s="9" t="s">
        <v>2</v>
      </c>
      <c r="C14" s="9" t="s">
        <v>12</v>
      </c>
      <c r="D14" s="10" t="s">
        <v>3</v>
      </c>
      <c r="E14" s="10" t="s">
        <v>3</v>
      </c>
      <c r="F14" s="10" t="s">
        <v>11</v>
      </c>
      <c r="G14" s="10" t="s">
        <v>4</v>
      </c>
      <c r="H14" s="10" t="s">
        <v>10</v>
      </c>
      <c r="I14" s="18" t="s">
        <v>15</v>
      </c>
      <c r="J14" s="19">
        <v>1570858834</v>
      </c>
      <c r="K14" s="19"/>
      <c r="L14" s="53">
        <v>1581008166</v>
      </c>
      <c r="M14" s="53"/>
      <c r="N14" s="19">
        <v>1236110000</v>
      </c>
      <c r="O14" s="19"/>
      <c r="P14" s="53">
        <v>1193100000</v>
      </c>
      <c r="Q14" s="53"/>
      <c r="R14" s="19">
        <v>1225157834</v>
      </c>
      <c r="S14" s="19"/>
      <c r="T14" s="53">
        <v>1166308166</v>
      </c>
      <c r="U14" s="53"/>
    </row>
    <row r="15" spans="1:22" s="1" customFormat="1" ht="53.25" customHeight="1" x14ac:dyDescent="0.2">
      <c r="A15" s="11" t="s">
        <v>1</v>
      </c>
      <c r="B15" s="11" t="s">
        <v>2</v>
      </c>
      <c r="C15" s="11" t="s">
        <v>7</v>
      </c>
      <c r="D15" s="27" t="s">
        <v>3</v>
      </c>
      <c r="E15" s="27" t="s">
        <v>3</v>
      </c>
      <c r="F15" s="27" t="s">
        <v>3</v>
      </c>
      <c r="G15" s="27" t="s">
        <v>4</v>
      </c>
      <c r="H15" s="27" t="s">
        <v>5</v>
      </c>
      <c r="I15" s="16" t="s">
        <v>46</v>
      </c>
      <c r="J15" s="17">
        <f t="shared" ref="J15:R15" si="3">J16</f>
        <v>0</v>
      </c>
      <c r="K15" s="17"/>
      <c r="L15" s="44">
        <f>L16</f>
        <v>0</v>
      </c>
      <c r="M15" s="44"/>
      <c r="N15" s="17">
        <f t="shared" si="3"/>
        <v>0</v>
      </c>
      <c r="O15" s="17"/>
      <c r="P15" s="44">
        <f>P16</f>
        <v>0</v>
      </c>
      <c r="Q15" s="44"/>
      <c r="R15" s="17">
        <f t="shared" si="3"/>
        <v>0</v>
      </c>
      <c r="S15" s="17"/>
      <c r="T15" s="44">
        <f>T16</f>
        <v>0</v>
      </c>
      <c r="U15" s="44"/>
    </row>
    <row r="16" spans="1:22" s="1" customFormat="1" ht="67.5" customHeight="1" x14ac:dyDescent="0.2">
      <c r="A16" s="11" t="s">
        <v>1</v>
      </c>
      <c r="B16" s="11" t="s">
        <v>2</v>
      </c>
      <c r="C16" s="11" t="s">
        <v>7</v>
      </c>
      <c r="D16" s="27" t="s">
        <v>2</v>
      </c>
      <c r="E16" s="27" t="s">
        <v>3</v>
      </c>
      <c r="F16" s="27" t="s">
        <v>3</v>
      </c>
      <c r="G16" s="27" t="s">
        <v>4</v>
      </c>
      <c r="H16" s="27" t="s">
        <v>5</v>
      </c>
      <c r="I16" s="16" t="s">
        <v>62</v>
      </c>
      <c r="J16" s="17">
        <f t="shared" ref="J16:R16" si="4">J17-J21</f>
        <v>0</v>
      </c>
      <c r="K16" s="17"/>
      <c r="L16" s="44">
        <f>L17-L21</f>
        <v>0</v>
      </c>
      <c r="M16" s="44"/>
      <c r="N16" s="17">
        <f t="shared" si="4"/>
        <v>0</v>
      </c>
      <c r="O16" s="17"/>
      <c r="P16" s="44">
        <f>P17-P21</f>
        <v>0</v>
      </c>
      <c r="Q16" s="44"/>
      <c r="R16" s="17">
        <f t="shared" si="4"/>
        <v>0</v>
      </c>
      <c r="S16" s="17"/>
      <c r="T16" s="44">
        <f>T17-T21</f>
        <v>0</v>
      </c>
      <c r="U16" s="44"/>
    </row>
    <row r="17" spans="1:23" s="3" customFormat="1" ht="69" customHeight="1" x14ac:dyDescent="0.2">
      <c r="A17" s="11" t="s">
        <v>1</v>
      </c>
      <c r="B17" s="11" t="s">
        <v>2</v>
      </c>
      <c r="C17" s="11" t="s">
        <v>7</v>
      </c>
      <c r="D17" s="27" t="s">
        <v>2</v>
      </c>
      <c r="E17" s="27" t="s">
        <v>3</v>
      </c>
      <c r="F17" s="27" t="s">
        <v>3</v>
      </c>
      <c r="G17" s="27" t="s">
        <v>4</v>
      </c>
      <c r="H17" s="27" t="s">
        <v>6</v>
      </c>
      <c r="I17" s="16" t="s">
        <v>72</v>
      </c>
      <c r="J17" s="17">
        <f t="shared" ref="J17:R17" si="5">J18</f>
        <v>1024854600</v>
      </c>
      <c r="K17" s="17"/>
      <c r="L17" s="44">
        <f>L18</f>
        <v>670088050</v>
      </c>
      <c r="M17" s="44"/>
      <c r="N17" s="17">
        <f t="shared" si="5"/>
        <v>974338500</v>
      </c>
      <c r="O17" s="17"/>
      <c r="P17" s="44">
        <f>P18</f>
        <v>659055666.65999997</v>
      </c>
      <c r="Q17" s="44"/>
      <c r="R17" s="17">
        <f t="shared" si="5"/>
        <v>993466740</v>
      </c>
      <c r="S17" s="17"/>
      <c r="T17" s="44">
        <f>T18</f>
        <v>628366333.34000003</v>
      </c>
      <c r="U17" s="44"/>
    </row>
    <row r="18" spans="1:23" s="3" customFormat="1" ht="67.5" customHeight="1" x14ac:dyDescent="0.2">
      <c r="A18" s="9" t="s">
        <v>1</v>
      </c>
      <c r="B18" s="9" t="s">
        <v>2</v>
      </c>
      <c r="C18" s="9" t="s">
        <v>7</v>
      </c>
      <c r="D18" s="10" t="s">
        <v>2</v>
      </c>
      <c r="E18" s="10" t="s">
        <v>3</v>
      </c>
      <c r="F18" s="10" t="s">
        <v>11</v>
      </c>
      <c r="G18" s="10" t="s">
        <v>4</v>
      </c>
      <c r="H18" s="10" t="s">
        <v>8</v>
      </c>
      <c r="I18" s="18" t="s">
        <v>73</v>
      </c>
      <c r="J18" s="19">
        <f t="shared" ref="J18:R18" si="6">SUM(J19:J20)</f>
        <v>1024854600</v>
      </c>
      <c r="K18" s="19"/>
      <c r="L18" s="53">
        <f>SUM(L20)</f>
        <v>670088050</v>
      </c>
      <c r="M18" s="53"/>
      <c r="N18" s="19">
        <f t="shared" si="6"/>
        <v>974338500</v>
      </c>
      <c r="O18" s="19"/>
      <c r="P18" s="53">
        <f>SUM(P20)</f>
        <v>659055666.65999997</v>
      </c>
      <c r="Q18" s="53"/>
      <c r="R18" s="19">
        <f t="shared" si="6"/>
        <v>993466740</v>
      </c>
      <c r="S18" s="19"/>
      <c r="T18" s="53">
        <f>SUM(T20)</f>
        <v>628366333.34000003</v>
      </c>
      <c r="U18" s="53"/>
    </row>
    <row r="19" spans="1:23" s="1" customFormat="1" ht="78.75" hidden="1" customHeight="1" x14ac:dyDescent="0.2">
      <c r="A19" s="9" t="s">
        <v>1</v>
      </c>
      <c r="B19" s="9" t="s">
        <v>2</v>
      </c>
      <c r="C19" s="9" t="s">
        <v>7</v>
      </c>
      <c r="D19" s="10" t="s">
        <v>2</v>
      </c>
      <c r="E19" s="10" t="s">
        <v>3</v>
      </c>
      <c r="F19" s="10" t="s">
        <v>11</v>
      </c>
      <c r="G19" s="10" t="s">
        <v>16</v>
      </c>
      <c r="H19" s="10" t="s">
        <v>8</v>
      </c>
      <c r="I19" s="18" t="s">
        <v>17</v>
      </c>
      <c r="J19" s="19">
        <v>0</v>
      </c>
      <c r="K19" s="19"/>
      <c r="L19" s="19"/>
      <c r="M19" s="19">
        <v>0</v>
      </c>
      <c r="N19" s="19">
        <v>0</v>
      </c>
      <c r="O19" s="19"/>
      <c r="P19" s="19">
        <v>0</v>
      </c>
      <c r="Q19" s="19">
        <v>0</v>
      </c>
      <c r="R19" s="19">
        <v>0</v>
      </c>
      <c r="S19" s="19"/>
      <c r="T19" s="19"/>
      <c r="U19" s="19">
        <v>0</v>
      </c>
    </row>
    <row r="20" spans="1:23" s="1" customFormat="1" ht="57" customHeight="1" x14ac:dyDescent="0.2">
      <c r="A20" s="9" t="s">
        <v>1</v>
      </c>
      <c r="B20" s="9" t="s">
        <v>2</v>
      </c>
      <c r="C20" s="9" t="s">
        <v>7</v>
      </c>
      <c r="D20" s="10" t="s">
        <v>2</v>
      </c>
      <c r="E20" s="10" t="s">
        <v>3</v>
      </c>
      <c r="F20" s="10" t="s">
        <v>11</v>
      </c>
      <c r="G20" s="10" t="s">
        <v>18</v>
      </c>
      <c r="H20" s="10" t="s">
        <v>8</v>
      </c>
      <c r="I20" s="18" t="s">
        <v>74</v>
      </c>
      <c r="J20" s="19">
        <v>1024854600</v>
      </c>
      <c r="K20" s="19"/>
      <c r="L20" s="53">
        <v>670088050</v>
      </c>
      <c r="M20" s="53"/>
      <c r="N20" s="19">
        <v>974338500</v>
      </c>
      <c r="O20" s="19"/>
      <c r="P20" s="53">
        <v>659055666.65999997</v>
      </c>
      <c r="Q20" s="53"/>
      <c r="R20" s="19">
        <v>993466740</v>
      </c>
      <c r="S20" s="19"/>
      <c r="T20" s="53">
        <v>628366333.34000003</v>
      </c>
      <c r="U20" s="53"/>
    </row>
    <row r="21" spans="1:23" s="3" customFormat="1" ht="84.75" customHeight="1" x14ac:dyDescent="0.2">
      <c r="A21" s="11" t="s">
        <v>1</v>
      </c>
      <c r="B21" s="11" t="s">
        <v>2</v>
      </c>
      <c r="C21" s="11" t="s">
        <v>7</v>
      </c>
      <c r="D21" s="27" t="s">
        <v>2</v>
      </c>
      <c r="E21" s="27" t="s">
        <v>3</v>
      </c>
      <c r="F21" s="27" t="s">
        <v>3</v>
      </c>
      <c r="G21" s="27" t="s">
        <v>4</v>
      </c>
      <c r="H21" s="27" t="s">
        <v>9</v>
      </c>
      <c r="I21" s="16" t="s">
        <v>63</v>
      </c>
      <c r="J21" s="17">
        <f t="shared" ref="J21:R21" si="7">J22</f>
        <v>1024854600</v>
      </c>
      <c r="K21" s="17"/>
      <c r="L21" s="44">
        <f>L22</f>
        <v>670088050</v>
      </c>
      <c r="M21" s="44"/>
      <c r="N21" s="17">
        <f t="shared" si="7"/>
        <v>974338500</v>
      </c>
      <c r="O21" s="17"/>
      <c r="P21" s="44">
        <f>P22</f>
        <v>659055666.65999997</v>
      </c>
      <c r="Q21" s="44"/>
      <c r="R21" s="17">
        <f t="shared" si="7"/>
        <v>993466740</v>
      </c>
      <c r="S21" s="17"/>
      <c r="T21" s="44">
        <f>T22</f>
        <v>628366333.34000003</v>
      </c>
      <c r="U21" s="44"/>
    </row>
    <row r="22" spans="1:23" s="3" customFormat="1" ht="66" customHeight="1" x14ac:dyDescent="0.2">
      <c r="A22" s="9" t="s">
        <v>1</v>
      </c>
      <c r="B22" s="9" t="s">
        <v>2</v>
      </c>
      <c r="C22" s="9" t="s">
        <v>7</v>
      </c>
      <c r="D22" s="10" t="s">
        <v>2</v>
      </c>
      <c r="E22" s="10" t="s">
        <v>3</v>
      </c>
      <c r="F22" s="10" t="s">
        <v>11</v>
      </c>
      <c r="G22" s="10" t="s">
        <v>4</v>
      </c>
      <c r="H22" s="10" t="s">
        <v>10</v>
      </c>
      <c r="I22" s="18" t="s">
        <v>64</v>
      </c>
      <c r="J22" s="19">
        <f t="shared" ref="J22:R22" si="8">SUM(J23:J24)</f>
        <v>1024854600</v>
      </c>
      <c r="K22" s="19"/>
      <c r="L22" s="53">
        <f>SUM(L24)</f>
        <v>670088050</v>
      </c>
      <c r="M22" s="53"/>
      <c r="N22" s="19">
        <f t="shared" si="8"/>
        <v>974338500</v>
      </c>
      <c r="O22" s="19"/>
      <c r="P22" s="53">
        <f>SUM(P24)</f>
        <v>659055666.65999997</v>
      </c>
      <c r="Q22" s="53"/>
      <c r="R22" s="19">
        <f t="shared" si="8"/>
        <v>993466740</v>
      </c>
      <c r="S22" s="19"/>
      <c r="T22" s="53">
        <f>SUM(T24)</f>
        <v>628366333.34000003</v>
      </c>
      <c r="U22" s="53"/>
    </row>
    <row r="23" spans="1:23" s="1" customFormat="1" ht="78.75" hidden="1" customHeight="1" x14ac:dyDescent="0.2">
      <c r="A23" s="9" t="s">
        <v>1</v>
      </c>
      <c r="B23" s="9" t="s">
        <v>2</v>
      </c>
      <c r="C23" s="9" t="s">
        <v>7</v>
      </c>
      <c r="D23" s="10" t="s">
        <v>2</v>
      </c>
      <c r="E23" s="10" t="s">
        <v>3</v>
      </c>
      <c r="F23" s="10" t="s">
        <v>11</v>
      </c>
      <c r="G23" s="10" t="s">
        <v>16</v>
      </c>
      <c r="H23" s="10" t="s">
        <v>10</v>
      </c>
      <c r="I23" s="18" t="s">
        <v>19</v>
      </c>
      <c r="J23" s="19">
        <v>0</v>
      </c>
      <c r="K23" s="19"/>
      <c r="L23" s="19"/>
      <c r="M23" s="19">
        <v>0</v>
      </c>
      <c r="N23" s="19">
        <v>0</v>
      </c>
      <c r="O23" s="19"/>
      <c r="P23" s="19">
        <v>0</v>
      </c>
      <c r="Q23" s="19">
        <v>0</v>
      </c>
      <c r="R23" s="19">
        <v>0</v>
      </c>
      <c r="S23" s="19"/>
      <c r="T23" s="19"/>
      <c r="U23" s="19">
        <v>0</v>
      </c>
    </row>
    <row r="24" spans="1:23" s="1" customFormat="1" ht="53.25" customHeight="1" x14ac:dyDescent="0.2">
      <c r="A24" s="9" t="s">
        <v>1</v>
      </c>
      <c r="B24" s="9" t="s">
        <v>2</v>
      </c>
      <c r="C24" s="9" t="s">
        <v>7</v>
      </c>
      <c r="D24" s="10" t="s">
        <v>2</v>
      </c>
      <c r="E24" s="10" t="s">
        <v>3</v>
      </c>
      <c r="F24" s="10" t="s">
        <v>11</v>
      </c>
      <c r="G24" s="10" t="s">
        <v>18</v>
      </c>
      <c r="H24" s="10" t="s">
        <v>10</v>
      </c>
      <c r="I24" s="18" t="s">
        <v>69</v>
      </c>
      <c r="J24" s="19">
        <v>1024854600</v>
      </c>
      <c r="K24" s="19"/>
      <c r="L24" s="53">
        <v>670088050</v>
      </c>
      <c r="M24" s="53"/>
      <c r="N24" s="19">
        <v>974338500</v>
      </c>
      <c r="O24" s="19"/>
      <c r="P24" s="53">
        <v>659055666.65999997</v>
      </c>
      <c r="Q24" s="53"/>
      <c r="R24" s="19">
        <v>993466740</v>
      </c>
      <c r="S24" s="19"/>
      <c r="T24" s="53">
        <v>628366333.34000003</v>
      </c>
      <c r="U24" s="53"/>
    </row>
    <row r="25" spans="1:23" s="1" customFormat="1" ht="15.75" hidden="1" x14ac:dyDescent="0.2">
      <c r="A25" s="9"/>
      <c r="B25" s="9"/>
      <c r="C25" s="9"/>
      <c r="D25" s="10"/>
      <c r="E25" s="10"/>
      <c r="F25" s="10"/>
      <c r="G25" s="10"/>
      <c r="H25" s="10"/>
      <c r="I25" s="18"/>
      <c r="J25" s="19">
        <v>0</v>
      </c>
      <c r="K25" s="19"/>
      <c r="L25" s="19"/>
      <c r="M25" s="19">
        <v>0</v>
      </c>
      <c r="N25" s="19">
        <v>0</v>
      </c>
      <c r="O25" s="19"/>
      <c r="P25" s="19">
        <v>0</v>
      </c>
      <c r="Q25" s="19">
        <v>0</v>
      </c>
      <c r="R25" s="19">
        <v>0</v>
      </c>
      <c r="S25" s="19"/>
      <c r="T25" s="19">
        <v>0</v>
      </c>
      <c r="U25" s="19">
        <v>0</v>
      </c>
    </row>
    <row r="26" spans="1:23" s="1" customFormat="1" ht="31.5" customHeight="1" x14ac:dyDescent="0.2">
      <c r="A26" s="11" t="s">
        <v>1</v>
      </c>
      <c r="B26" s="11" t="s">
        <v>2</v>
      </c>
      <c r="C26" s="11" t="s">
        <v>20</v>
      </c>
      <c r="D26" s="27" t="s">
        <v>3</v>
      </c>
      <c r="E26" s="27" t="s">
        <v>3</v>
      </c>
      <c r="F26" s="27" t="s">
        <v>3</v>
      </c>
      <c r="G26" s="27" t="s">
        <v>4</v>
      </c>
      <c r="H26" s="27" t="s">
        <v>5</v>
      </c>
      <c r="I26" s="16" t="s">
        <v>65</v>
      </c>
      <c r="J26" s="17">
        <f t="shared" ref="J26:R26" si="9">J31-J27</f>
        <v>182036441.25</v>
      </c>
      <c r="K26" s="17">
        <f>SUM(K31)</f>
        <v>159083547.56</v>
      </c>
      <c r="L26" s="44">
        <f>SUM(L31)</f>
        <v>159083547.56</v>
      </c>
      <c r="M26" s="44"/>
      <c r="N26" s="17">
        <f t="shared" si="9"/>
        <v>0</v>
      </c>
      <c r="O26" s="17"/>
      <c r="P26" s="44"/>
      <c r="Q26" s="44"/>
      <c r="R26" s="17">
        <f t="shared" si="9"/>
        <v>0</v>
      </c>
      <c r="S26" s="17"/>
      <c r="T26" s="44">
        <f>T31-U27</f>
        <v>0</v>
      </c>
      <c r="U26" s="44"/>
      <c r="W26" s="2"/>
    </row>
    <row r="27" spans="1:23" s="1" customFormat="1" ht="15.75" hidden="1" x14ac:dyDescent="0.2">
      <c r="A27" s="12" t="s">
        <v>1</v>
      </c>
      <c r="B27" s="12" t="s">
        <v>2</v>
      </c>
      <c r="C27" s="12" t="s">
        <v>20</v>
      </c>
      <c r="D27" s="13" t="s">
        <v>3</v>
      </c>
      <c r="E27" s="13" t="s">
        <v>3</v>
      </c>
      <c r="F27" s="13" t="s">
        <v>3</v>
      </c>
      <c r="G27" s="13" t="s">
        <v>4</v>
      </c>
      <c r="H27" s="13" t="s">
        <v>21</v>
      </c>
      <c r="I27" s="20" t="s">
        <v>22</v>
      </c>
      <c r="J27" s="17">
        <f t="shared" ref="J27:U29" si="10">J28</f>
        <v>0</v>
      </c>
      <c r="K27" s="17"/>
      <c r="L27" s="58" t="e">
        <f>L28</f>
        <v>#REF!</v>
      </c>
      <c r="M27" s="59"/>
      <c r="N27" s="17">
        <f t="shared" si="10"/>
        <v>0</v>
      </c>
      <c r="O27" s="17"/>
      <c r="P27" s="58"/>
      <c r="Q27" s="59"/>
      <c r="R27" s="17">
        <f t="shared" si="10"/>
        <v>0</v>
      </c>
      <c r="S27" s="17"/>
      <c r="T27" s="17"/>
      <c r="U27" s="17">
        <f t="shared" si="10"/>
        <v>0</v>
      </c>
    </row>
    <row r="28" spans="1:23" s="1" customFormat="1" ht="31.5" hidden="1" x14ac:dyDescent="0.2">
      <c r="A28" s="14" t="s">
        <v>1</v>
      </c>
      <c r="B28" s="14" t="s">
        <v>2</v>
      </c>
      <c r="C28" s="14" t="s">
        <v>20</v>
      </c>
      <c r="D28" s="15" t="s">
        <v>12</v>
      </c>
      <c r="E28" s="15" t="s">
        <v>3</v>
      </c>
      <c r="F28" s="15" t="s">
        <v>3</v>
      </c>
      <c r="G28" s="15" t="s">
        <v>4</v>
      </c>
      <c r="H28" s="15" t="s">
        <v>21</v>
      </c>
      <c r="I28" s="22" t="s">
        <v>23</v>
      </c>
      <c r="J28" s="23">
        <f t="shared" si="10"/>
        <v>0</v>
      </c>
      <c r="K28" s="23"/>
      <c r="L28" s="60" t="e">
        <f>L29</f>
        <v>#REF!</v>
      </c>
      <c r="M28" s="61"/>
      <c r="N28" s="23">
        <f t="shared" si="10"/>
        <v>0</v>
      </c>
      <c r="O28" s="23"/>
      <c r="P28" s="60"/>
      <c r="Q28" s="61"/>
      <c r="R28" s="23">
        <f t="shared" si="10"/>
        <v>0</v>
      </c>
      <c r="S28" s="23"/>
      <c r="T28" s="23"/>
      <c r="U28" s="23">
        <f t="shared" si="10"/>
        <v>0</v>
      </c>
    </row>
    <row r="29" spans="1:23" s="1" customFormat="1" ht="31.5" hidden="1" x14ac:dyDescent="0.2">
      <c r="A29" s="9" t="s">
        <v>1</v>
      </c>
      <c r="B29" s="9" t="s">
        <v>2</v>
      </c>
      <c r="C29" s="9" t="s">
        <v>20</v>
      </c>
      <c r="D29" s="10" t="s">
        <v>12</v>
      </c>
      <c r="E29" s="10" t="s">
        <v>2</v>
      </c>
      <c r="F29" s="10" t="s">
        <v>3</v>
      </c>
      <c r="G29" s="10" t="s">
        <v>4</v>
      </c>
      <c r="H29" s="10" t="s">
        <v>24</v>
      </c>
      <c r="I29" s="18" t="s">
        <v>25</v>
      </c>
      <c r="J29" s="19">
        <f t="shared" si="10"/>
        <v>0</v>
      </c>
      <c r="K29" s="19"/>
      <c r="L29" s="56" t="e">
        <f>L30</f>
        <v>#REF!</v>
      </c>
      <c r="M29" s="57"/>
      <c r="N29" s="19">
        <f t="shared" si="10"/>
        <v>0</v>
      </c>
      <c r="O29" s="19"/>
      <c r="P29" s="56"/>
      <c r="Q29" s="57"/>
      <c r="R29" s="19">
        <f t="shared" si="10"/>
        <v>0</v>
      </c>
      <c r="S29" s="19"/>
      <c r="T29" s="19"/>
      <c r="U29" s="19">
        <f t="shared" si="10"/>
        <v>0</v>
      </c>
    </row>
    <row r="30" spans="1:23" s="1" customFormat="1" ht="31.5" hidden="1" x14ac:dyDescent="0.2">
      <c r="A30" s="9" t="s">
        <v>1</v>
      </c>
      <c r="B30" s="9" t="s">
        <v>2</v>
      </c>
      <c r="C30" s="9" t="s">
        <v>20</v>
      </c>
      <c r="D30" s="10" t="s">
        <v>12</v>
      </c>
      <c r="E30" s="10" t="s">
        <v>2</v>
      </c>
      <c r="F30" s="10" t="s">
        <v>11</v>
      </c>
      <c r="G30" s="10" t="s">
        <v>4</v>
      </c>
      <c r="H30" s="10" t="s">
        <v>24</v>
      </c>
      <c r="I30" s="18" t="s">
        <v>26</v>
      </c>
      <c r="J30" s="19"/>
      <c r="K30" s="19"/>
      <c r="L30" s="56" t="e">
        <f>J30+#REF!</f>
        <v>#REF!</v>
      </c>
      <c r="M30" s="57"/>
      <c r="N30" s="19"/>
      <c r="O30" s="19"/>
      <c r="P30" s="56"/>
      <c r="Q30" s="57"/>
      <c r="R30" s="19"/>
      <c r="S30" s="19"/>
      <c r="T30" s="19"/>
      <c r="U30" s="19"/>
    </row>
    <row r="31" spans="1:23" s="1" customFormat="1" ht="22.5" customHeight="1" x14ac:dyDescent="0.2">
      <c r="A31" s="11" t="s">
        <v>1</v>
      </c>
      <c r="B31" s="11" t="s">
        <v>2</v>
      </c>
      <c r="C31" s="11" t="s">
        <v>20</v>
      </c>
      <c r="D31" s="35" t="s">
        <v>3</v>
      </c>
      <c r="E31" s="35" t="s">
        <v>3</v>
      </c>
      <c r="F31" s="35" t="s">
        <v>3</v>
      </c>
      <c r="G31" s="35" t="s">
        <v>4</v>
      </c>
      <c r="H31" s="35" t="s">
        <v>27</v>
      </c>
      <c r="I31" s="16" t="s">
        <v>28</v>
      </c>
      <c r="J31" s="17">
        <f t="shared" ref="J31:R33" si="11">J32</f>
        <v>182036441.25</v>
      </c>
      <c r="K31" s="17">
        <f>SUM(K32)</f>
        <v>159083547.56</v>
      </c>
      <c r="L31" s="44">
        <f>L32</f>
        <v>159083547.56</v>
      </c>
      <c r="M31" s="44"/>
      <c r="N31" s="21">
        <f t="shared" si="11"/>
        <v>0</v>
      </c>
      <c r="O31" s="21"/>
      <c r="P31" s="54"/>
      <c r="Q31" s="54"/>
      <c r="R31" s="21">
        <f t="shared" si="11"/>
        <v>0</v>
      </c>
      <c r="S31" s="21"/>
      <c r="T31" s="54">
        <f>T32</f>
        <v>0</v>
      </c>
      <c r="U31" s="54"/>
    </row>
    <row r="32" spans="1:23" s="1" customFormat="1" ht="31.5" customHeight="1" x14ac:dyDescent="0.2">
      <c r="A32" s="9" t="s">
        <v>1</v>
      </c>
      <c r="B32" s="9" t="s">
        <v>2</v>
      </c>
      <c r="C32" s="9" t="s">
        <v>20</v>
      </c>
      <c r="D32" s="10" t="s">
        <v>12</v>
      </c>
      <c r="E32" s="10" t="s">
        <v>3</v>
      </c>
      <c r="F32" s="10" t="s">
        <v>3</v>
      </c>
      <c r="G32" s="10" t="s">
        <v>4</v>
      </c>
      <c r="H32" s="10" t="s">
        <v>27</v>
      </c>
      <c r="I32" s="18" t="s">
        <v>29</v>
      </c>
      <c r="J32" s="19">
        <f t="shared" si="11"/>
        <v>182036441.25</v>
      </c>
      <c r="K32" s="19">
        <f>SUM(K33)</f>
        <v>159083547.56</v>
      </c>
      <c r="L32" s="53">
        <f>L33</f>
        <v>159083547.56</v>
      </c>
      <c r="M32" s="53"/>
      <c r="N32" s="23">
        <f t="shared" si="11"/>
        <v>0</v>
      </c>
      <c r="O32" s="23"/>
      <c r="P32" s="55"/>
      <c r="Q32" s="55"/>
      <c r="R32" s="23">
        <f t="shared" si="11"/>
        <v>0</v>
      </c>
      <c r="S32" s="23"/>
      <c r="T32" s="55">
        <f>T33</f>
        <v>0</v>
      </c>
      <c r="U32" s="55"/>
    </row>
    <row r="33" spans="1:21" s="1" customFormat="1" ht="31.5" customHeight="1" x14ac:dyDescent="0.2">
      <c r="A33" s="9" t="s">
        <v>1</v>
      </c>
      <c r="B33" s="9" t="s">
        <v>2</v>
      </c>
      <c r="C33" s="9" t="s">
        <v>20</v>
      </c>
      <c r="D33" s="10" t="s">
        <v>12</v>
      </c>
      <c r="E33" s="10" t="s">
        <v>2</v>
      </c>
      <c r="F33" s="10" t="s">
        <v>3</v>
      </c>
      <c r="G33" s="10" t="s">
        <v>4</v>
      </c>
      <c r="H33" s="10" t="s">
        <v>30</v>
      </c>
      <c r="I33" s="18" t="s">
        <v>31</v>
      </c>
      <c r="J33" s="19">
        <f t="shared" si="11"/>
        <v>182036441.25</v>
      </c>
      <c r="K33" s="19">
        <f>SUM(K34)</f>
        <v>159083547.56</v>
      </c>
      <c r="L33" s="53">
        <f>L34</f>
        <v>159083547.56</v>
      </c>
      <c r="M33" s="53"/>
      <c r="N33" s="19">
        <f t="shared" si="11"/>
        <v>0</v>
      </c>
      <c r="O33" s="19"/>
      <c r="P33" s="53"/>
      <c r="Q33" s="53"/>
      <c r="R33" s="19">
        <f t="shared" si="11"/>
        <v>0</v>
      </c>
      <c r="S33" s="19"/>
      <c r="T33" s="53">
        <f>T34</f>
        <v>0</v>
      </c>
      <c r="U33" s="53"/>
    </row>
    <row r="34" spans="1:21" s="1" customFormat="1" ht="31.5" customHeight="1" x14ac:dyDescent="0.2">
      <c r="A34" s="9" t="s">
        <v>1</v>
      </c>
      <c r="B34" s="9" t="s">
        <v>2</v>
      </c>
      <c r="C34" s="9" t="s">
        <v>20</v>
      </c>
      <c r="D34" s="10" t="s">
        <v>12</v>
      </c>
      <c r="E34" s="10" t="s">
        <v>2</v>
      </c>
      <c r="F34" s="10" t="s">
        <v>11</v>
      </c>
      <c r="G34" s="10" t="s">
        <v>4</v>
      </c>
      <c r="H34" s="10" t="s">
        <v>30</v>
      </c>
      <c r="I34" s="18" t="s">
        <v>32</v>
      </c>
      <c r="J34" s="19">
        <v>182036441.25</v>
      </c>
      <c r="K34" s="19">
        <v>159083547.56</v>
      </c>
      <c r="L34" s="53">
        <f>SUM(K34)</f>
        <v>159083547.56</v>
      </c>
      <c r="M34" s="53"/>
      <c r="N34" s="19"/>
      <c r="O34" s="19"/>
      <c r="P34" s="53"/>
      <c r="Q34" s="53"/>
      <c r="R34" s="19"/>
      <c r="S34" s="19"/>
      <c r="T34" s="53">
        <v>0</v>
      </c>
      <c r="U34" s="53"/>
    </row>
    <row r="35" spans="1:21" s="1" customFormat="1" ht="36" customHeight="1" x14ac:dyDescent="0.2">
      <c r="A35" s="11" t="s">
        <v>5</v>
      </c>
      <c r="B35" s="11" t="s">
        <v>2</v>
      </c>
      <c r="C35" s="11" t="s">
        <v>33</v>
      </c>
      <c r="D35" s="27" t="s">
        <v>3</v>
      </c>
      <c r="E35" s="27" t="s">
        <v>3</v>
      </c>
      <c r="F35" s="27" t="s">
        <v>3</v>
      </c>
      <c r="G35" s="27" t="s">
        <v>4</v>
      </c>
      <c r="H35" s="27" t="s">
        <v>5</v>
      </c>
      <c r="I35" s="16" t="s">
        <v>34</v>
      </c>
      <c r="J35" s="17">
        <f>J36-J39+J43</f>
        <v>691000</v>
      </c>
      <c r="K35" s="17">
        <v>0</v>
      </c>
      <c r="L35" s="44">
        <f>L36-L39+L43</f>
        <v>0</v>
      </c>
      <c r="M35" s="44"/>
      <c r="N35" s="17">
        <f t="shared" ref="N35:R35" si="12">N36-N39+N43</f>
        <v>0</v>
      </c>
      <c r="O35" s="17">
        <v>0</v>
      </c>
      <c r="P35" s="44">
        <f>P36-P39+P43</f>
        <v>0</v>
      </c>
      <c r="Q35" s="44"/>
      <c r="R35" s="17">
        <f t="shared" si="12"/>
        <v>0</v>
      </c>
      <c r="S35" s="17"/>
      <c r="T35" s="44">
        <f>T36-T39+T43</f>
        <v>0</v>
      </c>
      <c r="U35" s="44"/>
    </row>
    <row r="36" spans="1:21" s="1" customFormat="1" ht="63" hidden="1" customHeight="1" x14ac:dyDescent="0.2">
      <c r="A36" s="12" t="s">
        <v>35</v>
      </c>
      <c r="B36" s="12" t="s">
        <v>2</v>
      </c>
      <c r="C36" s="12" t="s">
        <v>33</v>
      </c>
      <c r="D36" s="13" t="s">
        <v>2</v>
      </c>
      <c r="E36" s="13" t="s">
        <v>3</v>
      </c>
      <c r="F36" s="13" t="s">
        <v>3</v>
      </c>
      <c r="G36" s="13" t="s">
        <v>4</v>
      </c>
      <c r="H36" s="13" t="s">
        <v>5</v>
      </c>
      <c r="I36" s="20" t="s">
        <v>36</v>
      </c>
      <c r="J36" s="21">
        <f t="shared" ref="J36:R37" si="13">J37</f>
        <v>691000</v>
      </c>
      <c r="K36" s="21"/>
      <c r="L36" s="54">
        <f>L37</f>
        <v>0</v>
      </c>
      <c r="M36" s="54"/>
      <c r="N36" s="21">
        <f t="shared" si="13"/>
        <v>0</v>
      </c>
      <c r="O36" s="21"/>
      <c r="P36" s="54">
        <f>P37</f>
        <v>0</v>
      </c>
      <c r="Q36" s="54"/>
      <c r="R36" s="21">
        <f t="shared" si="13"/>
        <v>0</v>
      </c>
      <c r="S36" s="21"/>
      <c r="T36" s="54">
        <f>T37</f>
        <v>0</v>
      </c>
      <c r="U36" s="54"/>
    </row>
    <row r="37" spans="1:21" s="1" customFormat="1" ht="63" hidden="1" customHeight="1" x14ac:dyDescent="0.2">
      <c r="A37" s="14" t="s">
        <v>35</v>
      </c>
      <c r="B37" s="14" t="s">
        <v>2</v>
      </c>
      <c r="C37" s="14" t="s">
        <v>33</v>
      </c>
      <c r="D37" s="15" t="s">
        <v>2</v>
      </c>
      <c r="E37" s="15" t="s">
        <v>3</v>
      </c>
      <c r="F37" s="15" t="s">
        <v>3</v>
      </c>
      <c r="G37" s="15" t="s">
        <v>4</v>
      </c>
      <c r="H37" s="15" t="s">
        <v>37</v>
      </c>
      <c r="I37" s="22" t="s">
        <v>38</v>
      </c>
      <c r="J37" s="23">
        <f t="shared" si="13"/>
        <v>691000</v>
      </c>
      <c r="K37" s="23"/>
      <c r="L37" s="55">
        <f>L38</f>
        <v>0</v>
      </c>
      <c r="M37" s="55"/>
      <c r="N37" s="23">
        <f t="shared" si="13"/>
        <v>0</v>
      </c>
      <c r="O37" s="23"/>
      <c r="P37" s="55">
        <f>Q38</f>
        <v>0</v>
      </c>
      <c r="Q37" s="55"/>
      <c r="R37" s="23">
        <f t="shared" si="13"/>
        <v>0</v>
      </c>
      <c r="S37" s="23"/>
      <c r="T37" s="55">
        <f>T38</f>
        <v>0</v>
      </c>
      <c r="U37" s="55"/>
    </row>
    <row r="38" spans="1:21" s="1" customFormat="1" ht="47.25" hidden="1" customHeight="1" x14ac:dyDescent="0.2">
      <c r="A38" s="9" t="s">
        <v>35</v>
      </c>
      <c r="B38" s="9" t="s">
        <v>2</v>
      </c>
      <c r="C38" s="9" t="s">
        <v>33</v>
      </c>
      <c r="D38" s="10" t="s">
        <v>2</v>
      </c>
      <c r="E38" s="10" t="s">
        <v>3</v>
      </c>
      <c r="F38" s="10" t="s">
        <v>11</v>
      </c>
      <c r="G38" s="10" t="s">
        <v>4</v>
      </c>
      <c r="H38" s="10" t="s">
        <v>37</v>
      </c>
      <c r="I38" s="18" t="s">
        <v>60</v>
      </c>
      <c r="J38" s="19">
        <v>691000</v>
      </c>
      <c r="K38" s="19"/>
      <c r="L38" s="53"/>
      <c r="M38" s="53"/>
      <c r="N38" s="19"/>
      <c r="O38" s="19"/>
      <c r="P38" s="53">
        <v>0</v>
      </c>
      <c r="Q38" s="53"/>
      <c r="R38" s="19"/>
      <c r="S38" s="19"/>
      <c r="T38" s="53">
        <v>0</v>
      </c>
      <c r="U38" s="53"/>
    </row>
    <row r="39" spans="1:21" s="3" customFormat="1" ht="37.5" customHeight="1" x14ac:dyDescent="0.2">
      <c r="A39" s="11" t="s">
        <v>1</v>
      </c>
      <c r="B39" s="11" t="s">
        <v>2</v>
      </c>
      <c r="C39" s="11" t="s">
        <v>33</v>
      </c>
      <c r="D39" s="27" t="s">
        <v>11</v>
      </c>
      <c r="E39" s="27" t="s">
        <v>3</v>
      </c>
      <c r="F39" s="27" t="s">
        <v>3</v>
      </c>
      <c r="G39" s="27" t="s">
        <v>4</v>
      </c>
      <c r="H39" s="27" t="s">
        <v>5</v>
      </c>
      <c r="I39" s="16" t="s">
        <v>39</v>
      </c>
      <c r="J39" s="17">
        <f>J40</f>
        <v>42724090.310000002</v>
      </c>
      <c r="K39" s="17">
        <f>SUM(K40)</f>
        <v>-455483.7</v>
      </c>
      <c r="L39" s="44">
        <f>L40</f>
        <v>40847975.740000002</v>
      </c>
      <c r="M39" s="44"/>
      <c r="N39" s="17">
        <f t="shared" ref="N39:R39" si="14">N40</f>
        <v>42418975.060000002</v>
      </c>
      <c r="O39" s="17">
        <f>SUM(O40)</f>
        <v>-163189.5</v>
      </c>
      <c r="P39" s="44">
        <f>P40</f>
        <v>41161940.82</v>
      </c>
      <c r="Q39" s="44"/>
      <c r="R39" s="17">
        <f t="shared" si="14"/>
        <v>41432570.149999999</v>
      </c>
      <c r="S39" s="17"/>
      <c r="T39" s="44">
        <f>T40</f>
        <v>0</v>
      </c>
      <c r="U39" s="44"/>
    </row>
    <row r="40" spans="1:21" s="3" customFormat="1" ht="53.25" customHeight="1" x14ac:dyDescent="0.2">
      <c r="A40" s="9" t="s">
        <v>1</v>
      </c>
      <c r="B40" s="9" t="s">
        <v>2</v>
      </c>
      <c r="C40" s="9" t="s">
        <v>33</v>
      </c>
      <c r="D40" s="10" t="s">
        <v>11</v>
      </c>
      <c r="E40" s="10" t="s">
        <v>2</v>
      </c>
      <c r="F40" s="10" t="s">
        <v>3</v>
      </c>
      <c r="G40" s="10" t="s">
        <v>4</v>
      </c>
      <c r="H40" s="10" t="s">
        <v>5</v>
      </c>
      <c r="I40" s="18" t="s">
        <v>40</v>
      </c>
      <c r="J40" s="19">
        <f t="shared" ref="J40:R40" si="15">J41</f>
        <v>42724090.310000002</v>
      </c>
      <c r="K40" s="19">
        <f>SUM(K41)</f>
        <v>-455483.7</v>
      </c>
      <c r="L40" s="53">
        <f>L41</f>
        <v>40847975.740000002</v>
      </c>
      <c r="M40" s="53"/>
      <c r="N40" s="19">
        <f t="shared" si="15"/>
        <v>42418975.060000002</v>
      </c>
      <c r="O40" s="19">
        <f>SUM(O41)</f>
        <v>-163189.5</v>
      </c>
      <c r="P40" s="53">
        <f>P41</f>
        <v>41161940.82</v>
      </c>
      <c r="Q40" s="53"/>
      <c r="R40" s="19">
        <f t="shared" si="15"/>
        <v>41432570.149999999</v>
      </c>
      <c r="S40" s="19"/>
      <c r="T40" s="53">
        <f>T41</f>
        <v>0</v>
      </c>
      <c r="U40" s="53"/>
    </row>
    <row r="41" spans="1:21" s="1" customFormat="1" ht="148.5" customHeight="1" x14ac:dyDescent="0.2">
      <c r="A41" s="9" t="s">
        <v>1</v>
      </c>
      <c r="B41" s="9" t="s">
        <v>2</v>
      </c>
      <c r="C41" s="9" t="s">
        <v>33</v>
      </c>
      <c r="D41" s="10" t="s">
        <v>11</v>
      </c>
      <c r="E41" s="10" t="s">
        <v>2</v>
      </c>
      <c r="F41" s="10" t="s">
        <v>3</v>
      </c>
      <c r="G41" s="10" t="s">
        <v>4</v>
      </c>
      <c r="H41" s="10" t="s">
        <v>9</v>
      </c>
      <c r="I41" s="24" t="s">
        <v>47</v>
      </c>
      <c r="J41" s="19">
        <f t="shared" ref="J41:R41" si="16">SUM(J42)</f>
        <v>42724090.310000002</v>
      </c>
      <c r="K41" s="19">
        <f>SUM(K42)</f>
        <v>-455483.7</v>
      </c>
      <c r="L41" s="53">
        <f>SUM(L42)</f>
        <v>40847975.740000002</v>
      </c>
      <c r="M41" s="53"/>
      <c r="N41" s="19">
        <f t="shared" si="16"/>
        <v>42418975.060000002</v>
      </c>
      <c r="O41" s="19">
        <f>SUM(O42)</f>
        <v>-163189.5</v>
      </c>
      <c r="P41" s="53">
        <f>SUM(P42)</f>
        <v>41161940.82</v>
      </c>
      <c r="Q41" s="53"/>
      <c r="R41" s="19">
        <f t="shared" si="16"/>
        <v>41432570.149999999</v>
      </c>
      <c r="S41" s="19"/>
      <c r="T41" s="53">
        <f>SUM(T42)</f>
        <v>0</v>
      </c>
      <c r="U41" s="53"/>
    </row>
    <row r="42" spans="1:21" s="1" customFormat="1" ht="131.25" customHeight="1" x14ac:dyDescent="0.2">
      <c r="A42" s="9" t="s">
        <v>1</v>
      </c>
      <c r="B42" s="9" t="s">
        <v>2</v>
      </c>
      <c r="C42" s="9" t="s">
        <v>33</v>
      </c>
      <c r="D42" s="10" t="s">
        <v>11</v>
      </c>
      <c r="E42" s="10" t="s">
        <v>2</v>
      </c>
      <c r="F42" s="10" t="s">
        <v>11</v>
      </c>
      <c r="G42" s="10" t="s">
        <v>4</v>
      </c>
      <c r="H42" s="10" t="s">
        <v>10</v>
      </c>
      <c r="I42" s="24" t="s">
        <v>48</v>
      </c>
      <c r="J42" s="19">
        <v>42724090.310000002</v>
      </c>
      <c r="K42" s="19">
        <v>-455483.7</v>
      </c>
      <c r="L42" s="53">
        <v>40847975.740000002</v>
      </c>
      <c r="M42" s="53"/>
      <c r="N42" s="19">
        <v>42418975.060000002</v>
      </c>
      <c r="O42" s="19">
        <v>-163189.5</v>
      </c>
      <c r="P42" s="53">
        <v>41161940.82</v>
      </c>
      <c r="Q42" s="53"/>
      <c r="R42" s="19">
        <v>41432570.149999999</v>
      </c>
      <c r="S42" s="19"/>
      <c r="T42" s="53">
        <v>0</v>
      </c>
      <c r="U42" s="53"/>
    </row>
    <row r="43" spans="1:21" s="3" customFormat="1" ht="52.5" customHeight="1" x14ac:dyDescent="0.2">
      <c r="A43" s="11" t="s">
        <v>1</v>
      </c>
      <c r="B43" s="11" t="s">
        <v>2</v>
      </c>
      <c r="C43" s="11" t="s">
        <v>33</v>
      </c>
      <c r="D43" s="27" t="s">
        <v>20</v>
      </c>
      <c r="E43" s="27" t="s">
        <v>3</v>
      </c>
      <c r="F43" s="27" t="s">
        <v>3</v>
      </c>
      <c r="G43" s="27" t="s">
        <v>4</v>
      </c>
      <c r="H43" s="27" t="s">
        <v>5</v>
      </c>
      <c r="I43" s="16" t="s">
        <v>41</v>
      </c>
      <c r="J43" s="17">
        <f t="shared" ref="J43:R43" si="17">J44</f>
        <v>42724090.310000002</v>
      </c>
      <c r="K43" s="17">
        <f>SUM(K44)</f>
        <v>-455483.7</v>
      </c>
      <c r="L43" s="44">
        <f>L44</f>
        <v>40847975.740000002</v>
      </c>
      <c r="M43" s="44"/>
      <c r="N43" s="17">
        <f t="shared" si="17"/>
        <v>42418975.060000002</v>
      </c>
      <c r="O43" s="17">
        <f>SUM(O44)</f>
        <v>-163189.5</v>
      </c>
      <c r="P43" s="44">
        <f>P44</f>
        <v>41161940.82</v>
      </c>
      <c r="Q43" s="44"/>
      <c r="R43" s="17">
        <f t="shared" si="17"/>
        <v>41432570.149999999</v>
      </c>
      <c r="S43" s="17"/>
      <c r="T43" s="44">
        <f>T44</f>
        <v>0</v>
      </c>
      <c r="U43" s="44"/>
    </row>
    <row r="44" spans="1:21" s="1" customFormat="1" ht="55.5" customHeight="1" x14ac:dyDescent="0.2">
      <c r="A44" s="14" t="s">
        <v>1</v>
      </c>
      <c r="B44" s="14" t="s">
        <v>2</v>
      </c>
      <c r="C44" s="14" t="s">
        <v>33</v>
      </c>
      <c r="D44" s="15" t="s">
        <v>20</v>
      </c>
      <c r="E44" s="15" t="s">
        <v>3</v>
      </c>
      <c r="F44" s="15" t="s">
        <v>3</v>
      </c>
      <c r="G44" s="15" t="s">
        <v>4</v>
      </c>
      <c r="H44" s="15" t="s">
        <v>27</v>
      </c>
      <c r="I44" s="22" t="s">
        <v>42</v>
      </c>
      <c r="J44" s="19">
        <f>J46</f>
        <v>42724090.310000002</v>
      </c>
      <c r="K44" s="19">
        <f>SUM(K45)</f>
        <v>-455483.7</v>
      </c>
      <c r="L44" s="53">
        <f>L46</f>
        <v>40847975.740000002</v>
      </c>
      <c r="M44" s="53"/>
      <c r="N44" s="19">
        <f>N46</f>
        <v>42418975.060000002</v>
      </c>
      <c r="O44" s="19">
        <f>SUM(O45)</f>
        <v>-163189.5</v>
      </c>
      <c r="P44" s="53">
        <f>SUM(P45)</f>
        <v>41161940.82</v>
      </c>
      <c r="Q44" s="53"/>
      <c r="R44" s="19">
        <f>R46</f>
        <v>41432570.149999999</v>
      </c>
      <c r="S44" s="19"/>
      <c r="T44" s="53">
        <f>T46</f>
        <v>0</v>
      </c>
      <c r="U44" s="53"/>
    </row>
    <row r="45" spans="1:21" s="1" customFormat="1" ht="57" customHeight="1" x14ac:dyDescent="0.2">
      <c r="A45" s="14" t="s">
        <v>1</v>
      </c>
      <c r="B45" s="14" t="s">
        <v>2</v>
      </c>
      <c r="C45" s="14" t="s">
        <v>33</v>
      </c>
      <c r="D45" s="15" t="s">
        <v>20</v>
      </c>
      <c r="E45" s="15" t="s">
        <v>2</v>
      </c>
      <c r="F45" s="15" t="s">
        <v>3</v>
      </c>
      <c r="G45" s="15" t="s">
        <v>4</v>
      </c>
      <c r="H45" s="15" t="s">
        <v>27</v>
      </c>
      <c r="I45" s="22" t="s">
        <v>43</v>
      </c>
      <c r="J45" s="19"/>
      <c r="K45" s="19">
        <f>SUM(K46)</f>
        <v>-455483.7</v>
      </c>
      <c r="L45" s="53">
        <f>SUM(L46)</f>
        <v>40847975.740000002</v>
      </c>
      <c r="M45" s="53"/>
      <c r="N45" s="19"/>
      <c r="O45" s="19">
        <f>SUM(O46)</f>
        <v>-163189.5</v>
      </c>
      <c r="P45" s="53">
        <f>SUM(P46)</f>
        <v>41161940.82</v>
      </c>
      <c r="Q45" s="53"/>
      <c r="R45" s="19"/>
      <c r="S45" s="19"/>
      <c r="T45" s="53">
        <f>SUM(T46)</f>
        <v>0</v>
      </c>
      <c r="U45" s="53"/>
    </row>
    <row r="46" spans="1:21" s="1" customFormat="1" ht="69" customHeight="1" x14ac:dyDescent="0.2">
      <c r="A46" s="9" t="s">
        <v>1</v>
      </c>
      <c r="B46" s="9" t="s">
        <v>2</v>
      </c>
      <c r="C46" s="9" t="s">
        <v>33</v>
      </c>
      <c r="D46" s="10" t="s">
        <v>20</v>
      </c>
      <c r="E46" s="10" t="s">
        <v>2</v>
      </c>
      <c r="F46" s="10" t="s">
        <v>11</v>
      </c>
      <c r="G46" s="10" t="s">
        <v>4</v>
      </c>
      <c r="H46" s="10" t="s">
        <v>44</v>
      </c>
      <c r="I46" s="18" t="s">
        <v>45</v>
      </c>
      <c r="J46" s="19">
        <v>42724090.310000002</v>
      </c>
      <c r="K46" s="19">
        <v>-455483.7</v>
      </c>
      <c r="L46" s="53">
        <v>40847975.740000002</v>
      </c>
      <c r="M46" s="53"/>
      <c r="N46" s="19">
        <v>42418975.060000002</v>
      </c>
      <c r="O46" s="19">
        <v>-163189.5</v>
      </c>
      <c r="P46" s="53">
        <v>41161940.82</v>
      </c>
      <c r="Q46" s="53"/>
      <c r="R46" s="19">
        <v>41432570.149999999</v>
      </c>
      <c r="S46" s="19"/>
      <c r="T46" s="53">
        <v>0</v>
      </c>
      <c r="U46" s="53"/>
    </row>
    <row r="47" spans="1:21" s="1" customFormat="1" ht="36" customHeight="1" x14ac:dyDescent="0.2">
      <c r="A47" s="11"/>
      <c r="B47" s="11"/>
      <c r="C47" s="11"/>
      <c r="D47" s="27"/>
      <c r="E47" s="27"/>
      <c r="F47" s="27"/>
      <c r="G47" s="27"/>
      <c r="H47" s="27"/>
      <c r="I47" s="16" t="s">
        <v>66</v>
      </c>
      <c r="J47" s="17">
        <f t="shared" ref="J47:R47" si="18">J10+J15+J26+J35</f>
        <v>182036441.25</v>
      </c>
      <c r="K47" s="17">
        <f>SUM(K26)</f>
        <v>159083547.56</v>
      </c>
      <c r="L47" s="44">
        <f>L10+L15+L26+L35</f>
        <v>237483547.56</v>
      </c>
      <c r="M47" s="44"/>
      <c r="N47" s="17">
        <f t="shared" si="18"/>
        <v>0</v>
      </c>
      <c r="O47" s="17">
        <v>0</v>
      </c>
      <c r="P47" s="44">
        <f>P10+P15+P26+P35</f>
        <v>0</v>
      </c>
      <c r="Q47" s="44"/>
      <c r="R47" s="17">
        <f t="shared" si="18"/>
        <v>0</v>
      </c>
      <c r="S47" s="17">
        <v>0</v>
      </c>
      <c r="T47" s="44" t="s">
        <v>80</v>
      </c>
      <c r="U47" s="44"/>
    </row>
    <row r="48" spans="1:21" s="1" customFormat="1" hidden="1" x14ac:dyDescent="0.2">
      <c r="A48" s="28"/>
      <c r="B48" s="28"/>
      <c r="C48" s="28"/>
      <c r="D48" s="28"/>
      <c r="E48" s="28"/>
      <c r="F48" s="28"/>
      <c r="G48" s="28"/>
      <c r="H48" s="28"/>
      <c r="I48" s="29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 spans="1:21" hidden="1" x14ac:dyDescent="0.2">
      <c r="A49" s="31"/>
      <c r="B49" s="31"/>
      <c r="C49" s="31"/>
      <c r="D49" s="31"/>
      <c r="E49" s="31"/>
      <c r="F49" s="31"/>
      <c r="G49" s="31"/>
      <c r="H49" s="31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</row>
  </sheetData>
  <mergeCells count="118">
    <mergeCell ref="T38:U38"/>
    <mergeCell ref="T37:U37"/>
    <mergeCell ref="T36:U36"/>
    <mergeCell ref="T35:U35"/>
    <mergeCell ref="P47:Q47"/>
    <mergeCell ref="T14:U14"/>
    <mergeCell ref="T13:U13"/>
    <mergeCell ref="T12:U12"/>
    <mergeCell ref="T11:U11"/>
    <mergeCell ref="T15:U15"/>
    <mergeCell ref="T47:U47"/>
    <mergeCell ref="T16:U16"/>
    <mergeCell ref="T17:U17"/>
    <mergeCell ref="T18:U18"/>
    <mergeCell ref="T20:U20"/>
    <mergeCell ref="T24:U24"/>
    <mergeCell ref="T22:U22"/>
    <mergeCell ref="T21:U21"/>
    <mergeCell ref="T34:U34"/>
    <mergeCell ref="T33:U33"/>
    <mergeCell ref="T32:U32"/>
    <mergeCell ref="T31:U31"/>
    <mergeCell ref="T26:U26"/>
    <mergeCell ref="P45:Q45"/>
    <mergeCell ref="T45:U45"/>
    <mergeCell ref="T42:U42"/>
    <mergeCell ref="T41:U41"/>
    <mergeCell ref="T40:U40"/>
    <mergeCell ref="T39:U39"/>
    <mergeCell ref="T46:U46"/>
    <mergeCell ref="T44:U44"/>
    <mergeCell ref="T43:U43"/>
    <mergeCell ref="P42:Q42"/>
    <mergeCell ref="P43:Q43"/>
    <mergeCell ref="P44:Q44"/>
    <mergeCell ref="P46:Q46"/>
    <mergeCell ref="P41:Q41"/>
    <mergeCell ref="P40:Q40"/>
    <mergeCell ref="P39:Q39"/>
    <mergeCell ref="P21:Q21"/>
    <mergeCell ref="P22:Q22"/>
    <mergeCell ref="P24:Q24"/>
    <mergeCell ref="P34:Q34"/>
    <mergeCell ref="P33:Q33"/>
    <mergeCell ref="P32:Q32"/>
    <mergeCell ref="P31:Q31"/>
    <mergeCell ref="P26:Q26"/>
    <mergeCell ref="P38:Q38"/>
    <mergeCell ref="P27:Q27"/>
    <mergeCell ref="P28:Q28"/>
    <mergeCell ref="P29:Q29"/>
    <mergeCell ref="P30:Q30"/>
    <mergeCell ref="P37:Q37"/>
    <mergeCell ref="P36:Q36"/>
    <mergeCell ref="P35:Q35"/>
    <mergeCell ref="P12:Q12"/>
    <mergeCell ref="P14:Q14"/>
    <mergeCell ref="P11:Q11"/>
    <mergeCell ref="P13:Q13"/>
    <mergeCell ref="P10:Q10"/>
    <mergeCell ref="L43:M43"/>
    <mergeCell ref="L44:M44"/>
    <mergeCell ref="P15:Q15"/>
    <mergeCell ref="P16:Q16"/>
    <mergeCell ref="P17:Q17"/>
    <mergeCell ref="P18:Q18"/>
    <mergeCell ref="P20:Q20"/>
    <mergeCell ref="L32:M32"/>
    <mergeCell ref="L16:M16"/>
    <mergeCell ref="L17:M17"/>
    <mergeCell ref="L18:M18"/>
    <mergeCell ref="L20:M20"/>
    <mergeCell ref="L21:M21"/>
    <mergeCell ref="L22:M22"/>
    <mergeCell ref="L24:M24"/>
    <mergeCell ref="L26:M26"/>
    <mergeCell ref="L31:M31"/>
    <mergeCell ref="L27:M27"/>
    <mergeCell ref="L28:M28"/>
    <mergeCell ref="L11:M11"/>
    <mergeCell ref="L12:M12"/>
    <mergeCell ref="L13:M13"/>
    <mergeCell ref="L14:M14"/>
    <mergeCell ref="L15:M15"/>
    <mergeCell ref="L47:M47"/>
    <mergeCell ref="L38:M38"/>
    <mergeCell ref="L42:M42"/>
    <mergeCell ref="L41:M41"/>
    <mergeCell ref="L40:M40"/>
    <mergeCell ref="L39:M39"/>
    <mergeCell ref="L33:M33"/>
    <mergeCell ref="L34:M34"/>
    <mergeCell ref="L35:M35"/>
    <mergeCell ref="L36:M36"/>
    <mergeCell ref="L37:M37"/>
    <mergeCell ref="L29:M29"/>
    <mergeCell ref="L30:M30"/>
    <mergeCell ref="L45:M45"/>
    <mergeCell ref="L46:M46"/>
    <mergeCell ref="M1:U1"/>
    <mergeCell ref="M2:U2"/>
    <mergeCell ref="A4:U4"/>
    <mergeCell ref="A5:U5"/>
    <mergeCell ref="L8:M8"/>
    <mergeCell ref="L10:M10"/>
    <mergeCell ref="L9:M9"/>
    <mergeCell ref="P9:Q9"/>
    <mergeCell ref="T9:U9"/>
    <mergeCell ref="P8:Q8"/>
    <mergeCell ref="T8:U8"/>
    <mergeCell ref="T10:U10"/>
    <mergeCell ref="A9:H9"/>
    <mergeCell ref="A7:H8"/>
    <mergeCell ref="I7:I8"/>
    <mergeCell ref="K7:M7"/>
    <mergeCell ref="O7:Q7"/>
    <mergeCell ref="S7:U7"/>
    <mergeCell ref="T6:V6"/>
  </mergeCells>
  <printOptions horizontalCentered="1"/>
  <pageMargins left="0.59055118110236227" right="0.15748031496062992" top="0.78740157480314965" bottom="0.47244094488188981" header="0.31496062992125984" footer="0.31496062992125984"/>
  <pageSetup paperSize="9" scale="88" firstPageNumber="50" fitToHeight="0" orientation="landscape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</vt:lpstr>
      <vt:lpstr>проект!Заголовки_для_печати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2021-03-17T07:48:41Z</cp:lastPrinted>
  <dcterms:created xsi:type="dcterms:W3CDTF">2020-02-25T07:48:41Z</dcterms:created>
  <dcterms:modified xsi:type="dcterms:W3CDTF">2021-03-17T07:48:46Z</dcterms:modified>
</cp:coreProperties>
</file>