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01.02.20" sheetId="1" r:id="rId1"/>
  </sheets>
  <definedNames>
    <definedName name="_xlnm.Print_Titles" localSheetId="0">'01.02.20'!$11:$12</definedName>
  </definedNames>
  <calcPr calcId="145621"/>
</workbook>
</file>

<file path=xl/calcChain.xml><?xml version="1.0" encoding="utf-8"?>
<calcChain xmlns="http://schemas.openxmlformats.org/spreadsheetml/2006/main">
  <c r="J19" i="1" l="1"/>
  <c r="K19" i="1"/>
  <c r="L19" i="1"/>
  <c r="M19" i="1"/>
  <c r="N19" i="1"/>
  <c r="O19" i="1"/>
  <c r="P19" i="1"/>
  <c r="Q19" i="1"/>
  <c r="R19" i="1"/>
  <c r="R59" i="1" l="1"/>
  <c r="R58" i="1" s="1"/>
  <c r="Q58" i="1"/>
  <c r="P58" i="1"/>
  <c r="Q57" i="1"/>
  <c r="Q56" i="1" s="1"/>
  <c r="P57" i="1"/>
  <c r="P56" i="1" s="1"/>
  <c r="R55" i="1"/>
  <c r="R54" i="1" s="1"/>
  <c r="R53" i="1" s="1"/>
  <c r="R52" i="1" s="1"/>
  <c r="Q54" i="1"/>
  <c r="Q53" i="1" s="1"/>
  <c r="Q52" i="1" s="1"/>
  <c r="P54" i="1"/>
  <c r="P53" i="1" s="1"/>
  <c r="P52" i="1" s="1"/>
  <c r="P48" i="1" s="1"/>
  <c r="R51" i="1"/>
  <c r="R50" i="1" s="1"/>
  <c r="R49" i="1" s="1"/>
  <c r="Q50" i="1"/>
  <c r="Q49" i="1" s="1"/>
  <c r="P50" i="1"/>
  <c r="P49" i="1" s="1"/>
  <c r="R47" i="1"/>
  <c r="R46" i="1" s="1"/>
  <c r="R45" i="1" s="1"/>
  <c r="R44" i="1" s="1"/>
  <c r="Q46" i="1"/>
  <c r="Q45" i="1" s="1"/>
  <c r="Q44" i="1" s="1"/>
  <c r="P46" i="1"/>
  <c r="P45" i="1" s="1"/>
  <c r="P44" i="1" s="1"/>
  <c r="R42" i="1"/>
  <c r="R41" i="1" s="1"/>
  <c r="R40" i="1" s="1"/>
  <c r="Q42" i="1"/>
  <c r="Q41" i="1" s="1"/>
  <c r="Q40" i="1" s="1"/>
  <c r="P42" i="1"/>
  <c r="P41" i="1" s="1"/>
  <c r="P40" i="1" s="1"/>
  <c r="R37" i="1"/>
  <c r="R35" i="1" s="1"/>
  <c r="R34" i="1" s="1"/>
  <c r="Q35" i="1"/>
  <c r="Q34" i="1" s="1"/>
  <c r="P35" i="1"/>
  <c r="P34" i="1" s="1"/>
  <c r="R33" i="1"/>
  <c r="R31" i="1" s="1"/>
  <c r="R30" i="1" s="1"/>
  <c r="Q31" i="1"/>
  <c r="Q30" i="1" s="1"/>
  <c r="P31" i="1"/>
  <c r="P30" i="1" s="1"/>
  <c r="R27" i="1"/>
  <c r="R26" i="1" s="1"/>
  <c r="Q26" i="1"/>
  <c r="P26" i="1"/>
  <c r="R25" i="1"/>
  <c r="R24" i="1" s="1"/>
  <c r="Q24" i="1"/>
  <c r="P24" i="1"/>
  <c r="R21" i="1"/>
  <c r="R18" i="1" s="1"/>
  <c r="Q21" i="1"/>
  <c r="Q18" i="1" s="1"/>
  <c r="P21" i="1"/>
  <c r="P18" i="1" s="1"/>
  <c r="O47" i="1"/>
  <c r="O46" i="1" s="1"/>
  <c r="O45" i="1" s="1"/>
  <c r="O44" i="1" s="1"/>
  <c r="O59" i="1"/>
  <c r="O57" i="1" s="1"/>
  <c r="O56" i="1" s="1"/>
  <c r="O55" i="1"/>
  <c r="O54" i="1" s="1"/>
  <c r="O53" i="1" s="1"/>
  <c r="O52" i="1" s="1"/>
  <c r="O51" i="1"/>
  <c r="O50" i="1" s="1"/>
  <c r="O49" i="1" s="1"/>
  <c r="O37" i="1"/>
  <c r="O33" i="1"/>
  <c r="O31" i="1" s="1"/>
  <c r="O30" i="1" s="1"/>
  <c r="O27" i="1"/>
  <c r="O26" i="1" s="1"/>
  <c r="O25" i="1"/>
  <c r="O24" i="1" s="1"/>
  <c r="L59" i="1"/>
  <c r="L58" i="1" s="1"/>
  <c r="L55" i="1"/>
  <c r="L54" i="1" s="1"/>
  <c r="L53" i="1" s="1"/>
  <c r="L52" i="1" s="1"/>
  <c r="L51" i="1"/>
  <c r="L47" i="1"/>
  <c r="L46" i="1" s="1"/>
  <c r="L45" i="1" s="1"/>
  <c r="L44" i="1" s="1"/>
  <c r="L43" i="1"/>
  <c r="L42" i="1" s="1"/>
  <c r="L41" i="1" s="1"/>
  <c r="L40" i="1" s="1"/>
  <c r="L37" i="1"/>
  <c r="L35" i="1" s="1"/>
  <c r="L34" i="1" s="1"/>
  <c r="L33" i="1"/>
  <c r="L31" i="1" s="1"/>
  <c r="L30" i="1" s="1"/>
  <c r="L27" i="1"/>
  <c r="L26" i="1" s="1"/>
  <c r="L25" i="1"/>
  <c r="L24" i="1" s="1"/>
  <c r="O42" i="1"/>
  <c r="O41" i="1" s="1"/>
  <c r="O40" i="1" s="1"/>
  <c r="O35" i="1"/>
  <c r="O34" i="1" s="1"/>
  <c r="O21" i="1"/>
  <c r="O18" i="1" s="1"/>
  <c r="N58" i="1"/>
  <c r="N57" i="1"/>
  <c r="N56" i="1" s="1"/>
  <c r="N54" i="1"/>
  <c r="N53" i="1" s="1"/>
  <c r="N52" i="1" s="1"/>
  <c r="N50" i="1"/>
  <c r="N49" i="1" s="1"/>
  <c r="N46" i="1"/>
  <c r="N45" i="1" s="1"/>
  <c r="N44" i="1" s="1"/>
  <c r="N42" i="1"/>
  <c r="N41" i="1" s="1"/>
  <c r="N40" i="1" s="1"/>
  <c r="N35" i="1"/>
  <c r="N34" i="1" s="1"/>
  <c r="N31" i="1"/>
  <c r="N30" i="1" s="1"/>
  <c r="N29" i="1" s="1"/>
  <c r="N28" i="1" s="1"/>
  <c r="N26" i="1"/>
  <c r="N24" i="1"/>
  <c r="N21" i="1"/>
  <c r="N18" i="1" s="1"/>
  <c r="M58" i="1"/>
  <c r="M57" i="1"/>
  <c r="M56" i="1" s="1"/>
  <c r="M54" i="1"/>
  <c r="M53" i="1" s="1"/>
  <c r="M52" i="1" s="1"/>
  <c r="M48" i="1" s="1"/>
  <c r="M50" i="1"/>
  <c r="M49" i="1" s="1"/>
  <c r="M46" i="1"/>
  <c r="M45" i="1" s="1"/>
  <c r="M44" i="1" s="1"/>
  <c r="M42" i="1"/>
  <c r="M41" i="1" s="1"/>
  <c r="M40" i="1" s="1"/>
  <c r="M35" i="1"/>
  <c r="M34" i="1" s="1"/>
  <c r="M31" i="1"/>
  <c r="M30" i="1" s="1"/>
  <c r="M26" i="1"/>
  <c r="M24" i="1"/>
  <c r="M21" i="1"/>
  <c r="M18" i="1" s="1"/>
  <c r="L50" i="1"/>
  <c r="L49" i="1" s="1"/>
  <c r="L21" i="1"/>
  <c r="L18" i="1" s="1"/>
  <c r="K58" i="1"/>
  <c r="K57" i="1"/>
  <c r="K56" i="1" s="1"/>
  <c r="K54" i="1"/>
  <c r="K53" i="1" s="1"/>
  <c r="K52" i="1" s="1"/>
  <c r="K50" i="1"/>
  <c r="K49" i="1" s="1"/>
  <c r="K46" i="1"/>
  <c r="K45" i="1" s="1"/>
  <c r="K44" i="1" s="1"/>
  <c r="K42" i="1"/>
  <c r="K41" i="1" s="1"/>
  <c r="K40" i="1" s="1"/>
  <c r="K35" i="1"/>
  <c r="K34" i="1" s="1"/>
  <c r="K31" i="1"/>
  <c r="K30" i="1" s="1"/>
  <c r="K26" i="1"/>
  <c r="K24" i="1"/>
  <c r="K21" i="1"/>
  <c r="K18" i="1" s="1"/>
  <c r="J58" i="1"/>
  <c r="J57" i="1"/>
  <c r="J56" i="1" s="1"/>
  <c r="J54" i="1"/>
  <c r="J53" i="1" s="1"/>
  <c r="J52" i="1" s="1"/>
  <c r="J50" i="1"/>
  <c r="J49" i="1" s="1"/>
  <c r="J46" i="1"/>
  <c r="J45" i="1" s="1"/>
  <c r="J44" i="1" s="1"/>
  <c r="J42" i="1"/>
  <c r="J41" i="1" s="1"/>
  <c r="J40" i="1" s="1"/>
  <c r="J35" i="1"/>
  <c r="J34" i="1" s="1"/>
  <c r="J31" i="1"/>
  <c r="J30" i="1" s="1"/>
  <c r="J26" i="1"/>
  <c r="J24" i="1"/>
  <c r="J21" i="1"/>
  <c r="J18" i="1" s="1"/>
  <c r="N48" i="1" l="1"/>
  <c r="O48" i="1"/>
  <c r="L57" i="1"/>
  <c r="L56" i="1" s="1"/>
  <c r="L48" i="1" s="1"/>
  <c r="Q48" i="1"/>
  <c r="O58" i="1"/>
  <c r="J48" i="1"/>
  <c r="K48" i="1"/>
  <c r="K23" i="1"/>
  <c r="P39" i="1"/>
  <c r="J23" i="1"/>
  <c r="R29" i="1"/>
  <c r="R28" i="1" s="1"/>
  <c r="Q23" i="1"/>
  <c r="M23" i="1"/>
  <c r="R57" i="1"/>
  <c r="R56" i="1" s="1"/>
  <c r="R48" i="1" s="1"/>
  <c r="P23" i="1"/>
  <c r="Q39" i="1"/>
  <c r="P29" i="1"/>
  <c r="P28" i="1" s="1"/>
  <c r="N23" i="1"/>
  <c r="R23" i="1"/>
  <c r="Q29" i="1"/>
  <c r="Q28" i="1" s="1"/>
  <c r="R39" i="1"/>
  <c r="O23" i="1"/>
  <c r="M39" i="1"/>
  <c r="O39" i="1"/>
  <c r="L39" i="1"/>
  <c r="L23" i="1"/>
  <c r="O29" i="1"/>
  <c r="O28" i="1" s="1"/>
  <c r="N39" i="1"/>
  <c r="M29" i="1"/>
  <c r="M28" i="1" s="1"/>
  <c r="L29" i="1"/>
  <c r="L28" i="1" s="1"/>
  <c r="K39" i="1"/>
  <c r="K29" i="1"/>
  <c r="K28" i="1" s="1"/>
  <c r="J39" i="1"/>
  <c r="J29" i="1"/>
  <c r="J28" i="1" s="1"/>
  <c r="Q60" i="1" l="1"/>
  <c r="R60" i="1"/>
  <c r="P60" i="1"/>
  <c r="N60" i="1"/>
  <c r="O60" i="1"/>
  <c r="M60" i="1"/>
  <c r="J60" i="1"/>
  <c r="L60" i="1"/>
  <c r="K60" i="1"/>
</calcChain>
</file>

<file path=xl/sharedStrings.xml><?xml version="1.0" encoding="utf-8"?>
<sst xmlns="http://schemas.openxmlformats.org/spreadsheetml/2006/main" count="437" uniqueCount="83">
  <si>
    <t>КБК</t>
  </si>
  <si>
    <t>НАИМЕНОВАНИЕ</t>
  </si>
  <si>
    <t>004</t>
  </si>
  <si>
    <t>01</t>
  </si>
  <si>
    <t>00</t>
  </si>
  <si>
    <t>0000</t>
  </si>
  <si>
    <t>000</t>
  </si>
  <si>
    <t>Долговые обязательства РФ, субъектов РФ, муниципальных образований, выраженные в ценных бумагах, указанных в валюте РФ</t>
  </si>
  <si>
    <t>700</t>
  </si>
  <si>
    <t>Привлечение долговых обязательств РФ, субъектов РФ, муниципальных образований, выраженных в ценных бумагах, указанных в валюте РФ</t>
  </si>
  <si>
    <t>03</t>
  </si>
  <si>
    <t>710</t>
  </si>
  <si>
    <t>Ценные бумаги муниципальных образований</t>
  </si>
  <si>
    <t>800</t>
  </si>
  <si>
    <t>Погашение долговых обязательств РФ, субъектов РФ, муниципальных образований, выраженных в ценных бумагах, указанных в валюте РФ</t>
  </si>
  <si>
    <t>810</t>
  </si>
  <si>
    <t>Долговые обязательства РФ, субъектов РФ, муниципальных образований, выраженные в ценных бумагах, указанные в валюте РФ</t>
  </si>
  <si>
    <t>Привлечение долговых обязательств РФ, субъектов РФ, муниципальных образований, выраженные в ценных бумагах, указанные в валюте РФ</t>
  </si>
  <si>
    <t>04</t>
  </si>
  <si>
    <t>Погашение долговых обязательств РФ, субъектов РФ, муниципальных образований, выраженные в ценных бумагах, указанные в валюте РФ</t>
  </si>
  <si>
    <t>02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</si>
  <si>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</si>
  <si>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</si>
  <si>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</si>
  <si>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</si>
  <si>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</si>
  <si>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2603</t>
  </si>
  <si>
    <t>Получение бюджетом городского округа бюджетных кредитов, предоставленных для покрытия временных кассовых разрывов, возникающих при исполнении бюджета городского округа</t>
  </si>
  <si>
    <t>8002</t>
  </si>
  <si>
    <t>Погашение бюджетом городского округабюджетных кредитов, предоставленных для покрытия временных кассовых разрывов, возникающих при исполнении бюджета городского округа</t>
  </si>
  <si>
    <t>05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</si>
  <si>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</si>
  <si>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</si>
  <si>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</si>
  <si>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</si>
  <si>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</si>
  <si>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</si>
  <si>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</si>
  <si>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</si>
  <si>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</si>
  <si>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</si>
  <si>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</si>
  <si>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</si>
  <si>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</si>
  <si>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06</t>
  </si>
  <si>
    <t>Иные источники внутреннего финансирования дефицитов бюджетов</t>
  </si>
  <si>
    <t>015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</si>
  <si>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</si>
  <si>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</si>
  <si>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</si>
  <si>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 xml:space="preserve">Исполнение государственных и муниципальных гарантий 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</si>
  <si>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</si>
  <si>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</si>
  <si>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</si>
  <si>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</si>
  <si>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</si>
  <si>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</si>
  <si>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Изменения (+, -)</t>
  </si>
  <si>
    <t>Бюджетные кредиты из других бюджетов бюджетной системы Российской Федерации</t>
  </si>
  <si>
    <t>Получение бюджетом городского округа бюджетных кредитов на пополнение остатков средств на счете местного бюджета</t>
  </si>
  <si>
    <t>Погашение бюджетом городского округа бюджетных кредитов на пополнение остатков средств на счете местного бюджета</t>
  </si>
  <si>
    <t>Бюджетные кредиты из других бюджетов бюджетной системы Российской Федерации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</si>
  <si>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</si>
  <si>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</si>
  <si>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</si>
  <si>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</si>
  <si>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городских округов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</si>
  <si>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</si>
  <si>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</si>
  <si>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Итого источников внутреннего финансирования дефицита</t>
  </si>
  <si>
    <t>Приложение № 9</t>
  </si>
  <si>
    <t>к Решению Брянского городского</t>
  </si>
  <si>
    <t>Совета народных депутатов</t>
  </si>
  <si>
    <t>Источники внутреннего финансирования дефицита бюджета города Брянска на 2020 год</t>
  </si>
  <si>
    <t>и на плановый период 2021 и 2022 годов</t>
  </si>
  <si>
    <t>(рублей)</t>
  </si>
  <si>
    <t>"О бюджете городского округа _x000D_
город Брянск на 2020 год и на_x000D_
плановый период 2021 и 2022 годов"</t>
  </si>
  <si>
    <t>2020 год</t>
  </si>
  <si>
    <t>2021 год</t>
  </si>
  <si>
    <t>2022 год</t>
  </si>
  <si>
    <t>Утверждно</t>
  </si>
  <si>
    <t>Сумма</t>
  </si>
  <si>
    <t>Приложение № 4
к Решению Брянского городского Совета народных депутатов 
от __________года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</si>
</sst>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Times New Roman Cyr"/>
      <charset val="204"/>
    </font>
    <font>
      <b/>
      <sz val="10"/>
      <name val="Times New Roman Cyr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sz val="11"/>
      <name val="Times New Roman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49" fontId="1" fillId="2" borderId="2" xfId="0" applyNumberFormat="1" applyFont="1" applyFill="1" applyBorder="1" applyAlignment="1">
      <alignment horizontal="center" vertical="top"/>
    </xf>
    <xf numFmtId="49" fontId="1" fillId="2" borderId="3" xfId="0" applyNumberFormat="1" applyFont="1" applyFill="1" applyBorder="1" applyAlignment="1">
      <alignment horizontal="center" vertical="top"/>
    </xf>
    <xf numFmtId="0" fontId="1" fillId="3" borderId="3" xfId="0" applyFont="1" applyFill="1" applyBorder="1" applyAlignment="1">
      <alignment vertical="top"/>
    </xf>
    <xf numFmtId="0" fontId="0" fillId="0" borderId="0" xfId="0" applyAlignment="1">
      <alignment vertical="top"/>
    </xf>
    <xf numFmtId="49" fontId="2" fillId="4" borderId="4" xfId="0" applyNumberFormat="1" applyFont="1" applyFill="1" applyBorder="1" applyAlignment="1">
      <alignment horizontal="center" vertical="top"/>
    </xf>
    <xf numFmtId="49" fontId="2" fillId="4" borderId="5" xfId="0" applyNumberFormat="1" applyFont="1" applyFill="1" applyBorder="1" applyAlignment="1">
      <alignment horizontal="center" vertical="top"/>
    </xf>
    <xf numFmtId="0" fontId="2" fillId="3" borderId="5" xfId="0" applyFont="1" applyFill="1" applyBorder="1" applyAlignment="1">
      <alignment vertical="top"/>
    </xf>
    <xf numFmtId="49" fontId="0" fillId="0" borderId="4" xfId="0" applyNumberFormat="1" applyFont="1" applyBorder="1" applyAlignment="1">
      <alignment horizontal="center" vertical="top"/>
    </xf>
    <xf numFmtId="49" fontId="0" fillId="0" borderId="5" xfId="0" applyNumberFormat="1" applyFont="1" applyBorder="1" applyAlignment="1">
      <alignment horizontal="center" vertical="top"/>
    </xf>
    <xf numFmtId="49" fontId="0" fillId="0" borderId="5" xfId="0" applyNumberFormat="1" applyFont="1" applyFill="1" applyBorder="1" applyAlignment="1">
      <alignment horizontal="center" vertical="top"/>
    </xf>
    <xf numFmtId="0" fontId="0" fillId="3" borderId="5" xfId="0" applyFont="1" applyFill="1" applyBorder="1" applyAlignment="1">
      <alignment vertical="top"/>
    </xf>
    <xf numFmtId="49" fontId="1" fillId="5" borderId="4" xfId="0" applyNumberFormat="1" applyFont="1" applyFill="1" applyBorder="1" applyAlignment="1">
      <alignment horizontal="center" vertical="top"/>
    </xf>
    <xf numFmtId="49" fontId="1" fillId="5" borderId="5" xfId="0" applyNumberFormat="1" applyFont="1" applyFill="1" applyBorder="1" applyAlignment="1">
      <alignment horizontal="center" vertical="top"/>
    </xf>
    <xf numFmtId="3" fontId="0" fillId="3" borderId="5" xfId="0" applyNumberFormat="1" applyFont="1" applyFill="1" applyBorder="1" applyAlignment="1">
      <alignment vertical="top"/>
    </xf>
    <xf numFmtId="49" fontId="3" fillId="4" borderId="4" xfId="0" applyNumberFormat="1" applyFont="1" applyFill="1" applyBorder="1" applyAlignment="1">
      <alignment horizontal="center" vertical="top"/>
    </xf>
    <xf numFmtId="49" fontId="3" fillId="4" borderId="5" xfId="0" applyNumberFormat="1" applyFont="1" applyFill="1" applyBorder="1" applyAlignment="1">
      <alignment horizontal="center" vertical="top"/>
    </xf>
    <xf numFmtId="49" fontId="0" fillId="0" borderId="4" xfId="0" applyNumberFormat="1" applyFont="1" applyFill="1" applyBorder="1" applyAlignment="1">
      <alignment horizontal="center" vertical="top"/>
    </xf>
    <xf numFmtId="49" fontId="0" fillId="0" borderId="6" xfId="0" applyNumberFormat="1" applyFont="1" applyFill="1" applyBorder="1" applyAlignment="1">
      <alignment horizontal="center" vertical="top"/>
    </xf>
    <xf numFmtId="49" fontId="0" fillId="0" borderId="7" xfId="0" applyNumberFormat="1" applyFont="1" applyFill="1" applyBorder="1" applyAlignment="1">
      <alignment horizontal="center" vertical="top"/>
    </xf>
    <xf numFmtId="3" fontId="0" fillId="3" borderId="7" xfId="0" applyNumberFormat="1" applyFont="1" applyFill="1" applyBorder="1" applyAlignment="1">
      <alignment vertical="top"/>
    </xf>
    <xf numFmtId="49" fontId="1" fillId="5" borderId="8" xfId="0" applyNumberFormat="1" applyFont="1" applyFill="1" applyBorder="1" applyAlignment="1">
      <alignment horizontal="center" vertical="top"/>
    </xf>
    <xf numFmtId="49" fontId="1" fillId="5" borderId="1" xfId="0" applyNumberFormat="1" applyFont="1" applyFill="1" applyBorder="1" applyAlignment="1">
      <alignment horizontal="center" vertical="top"/>
    </xf>
    <xf numFmtId="49" fontId="1" fillId="5" borderId="9" xfId="0" applyNumberFormat="1" applyFont="1" applyFill="1" applyBorder="1" applyAlignment="1">
      <alignment horizontal="center" vertical="top"/>
    </xf>
    <xf numFmtId="49" fontId="2" fillId="6" borderId="2" xfId="0" applyNumberFormat="1" applyFont="1" applyFill="1" applyBorder="1" applyAlignment="1">
      <alignment horizontal="center" vertical="top"/>
    </xf>
    <xf numFmtId="49" fontId="2" fillId="6" borderId="3" xfId="0" applyNumberFormat="1" applyFont="1" applyFill="1" applyBorder="1" applyAlignment="1">
      <alignment horizontal="center" vertical="top"/>
    </xf>
    <xf numFmtId="49" fontId="2" fillId="6" borderId="11" xfId="0" applyNumberFormat="1" applyFont="1" applyFill="1" applyBorder="1" applyAlignment="1">
      <alignment horizontal="center" vertical="top"/>
    </xf>
    <xf numFmtId="49" fontId="0" fillId="0" borderId="13" xfId="0" applyNumberFormat="1" applyFont="1" applyFill="1" applyBorder="1" applyAlignment="1">
      <alignment horizontal="center" vertical="top"/>
    </xf>
    <xf numFmtId="49" fontId="2" fillId="6" borderId="4" xfId="0" applyNumberFormat="1" applyFont="1" applyFill="1" applyBorder="1" applyAlignment="1">
      <alignment horizontal="center" vertical="top"/>
    </xf>
    <xf numFmtId="49" fontId="2" fillId="6" borderId="5" xfId="0" applyNumberFormat="1" applyFont="1" applyFill="1" applyBorder="1" applyAlignment="1">
      <alignment horizontal="center" vertical="top"/>
    </xf>
    <xf numFmtId="49" fontId="2" fillId="6" borderId="13" xfId="0" applyNumberFormat="1" applyFont="1" applyFill="1" applyBorder="1" applyAlignment="1">
      <alignment horizontal="center" vertical="top"/>
    </xf>
    <xf numFmtId="49" fontId="0" fillId="0" borderId="15" xfId="0" applyNumberFormat="1" applyFont="1" applyFill="1" applyBorder="1" applyAlignment="1">
      <alignment horizontal="center" vertical="top"/>
    </xf>
    <xf numFmtId="49" fontId="1" fillId="7" borderId="2" xfId="0" applyNumberFormat="1" applyFont="1" applyFill="1" applyBorder="1" applyAlignment="1">
      <alignment horizontal="center" vertical="top"/>
    </xf>
    <xf numFmtId="49" fontId="1" fillId="7" borderId="3" xfId="0" applyNumberFormat="1" applyFont="1" applyFill="1" applyBorder="1" applyAlignment="1">
      <alignment horizontal="center" vertical="top"/>
    </xf>
    <xf numFmtId="49" fontId="1" fillId="7" borderId="11" xfId="0" applyNumberFormat="1" applyFont="1" applyFill="1" applyBorder="1" applyAlignment="1">
      <alignment horizontal="center" vertical="top"/>
    </xf>
    <xf numFmtId="49" fontId="3" fillId="8" borderId="4" xfId="0" applyNumberFormat="1" applyFont="1" applyFill="1" applyBorder="1" applyAlignment="1">
      <alignment horizontal="center" vertical="top"/>
    </xf>
    <xf numFmtId="49" fontId="3" fillId="8" borderId="5" xfId="0" applyNumberFormat="1" applyFont="1" applyFill="1" applyBorder="1" applyAlignment="1">
      <alignment horizontal="center" vertical="top"/>
    </xf>
    <xf numFmtId="49" fontId="3" fillId="8" borderId="13" xfId="0" applyNumberFormat="1" applyFont="1" applyFill="1" applyBorder="1" applyAlignment="1">
      <alignment horizontal="center" vertical="top"/>
    </xf>
    <xf numFmtId="49" fontId="0" fillId="0" borderId="17" xfId="0" applyNumberFormat="1" applyFont="1" applyFill="1" applyBorder="1" applyAlignment="1">
      <alignment horizontal="center" vertical="top"/>
    </xf>
    <xf numFmtId="49" fontId="0" fillId="0" borderId="18" xfId="0" applyNumberFormat="1" applyFont="1" applyFill="1" applyBorder="1" applyAlignment="1">
      <alignment horizontal="center" vertical="top"/>
    </xf>
    <xf numFmtId="49" fontId="0" fillId="0" borderId="19" xfId="0" applyNumberFormat="1" applyFont="1" applyFill="1" applyBorder="1" applyAlignment="1">
      <alignment horizontal="center" vertical="top"/>
    </xf>
    <xf numFmtId="49" fontId="0" fillId="0" borderId="21" xfId="0" applyNumberFormat="1" applyFont="1" applyFill="1" applyBorder="1" applyAlignment="1">
      <alignment horizontal="center" vertical="top"/>
    </xf>
    <xf numFmtId="49" fontId="0" fillId="0" borderId="22" xfId="0" applyNumberFormat="1" applyFont="1" applyFill="1" applyBorder="1" applyAlignment="1">
      <alignment horizontal="center" vertical="top"/>
    </xf>
    <xf numFmtId="49" fontId="0" fillId="0" borderId="23" xfId="0" applyNumberFormat="1" applyFont="1" applyFill="1" applyBorder="1" applyAlignment="1">
      <alignment horizontal="center" vertical="top"/>
    </xf>
    <xf numFmtId="49" fontId="1" fillId="5" borderId="10" xfId="0" applyNumberFormat="1" applyFont="1" applyFill="1" applyBorder="1" applyAlignment="1">
      <alignment vertical="top" wrapText="1"/>
    </xf>
    <xf numFmtId="4" fontId="0" fillId="0" borderId="0" xfId="0" applyNumberFormat="1" applyAlignment="1">
      <alignment vertical="top"/>
    </xf>
    <xf numFmtId="49" fontId="2" fillId="9" borderId="2" xfId="0" applyNumberFormat="1" applyFont="1" applyFill="1" applyBorder="1" applyAlignment="1">
      <alignment horizontal="center" vertical="top"/>
    </xf>
    <xf numFmtId="49" fontId="2" fillId="9" borderId="3" xfId="0" applyNumberFormat="1" applyFont="1" applyFill="1" applyBorder="1" applyAlignment="1">
      <alignment horizontal="center" vertical="top"/>
    </xf>
    <xf numFmtId="49" fontId="2" fillId="9" borderId="12" xfId="0" applyNumberFormat="1" applyFont="1" applyFill="1" applyBorder="1" applyAlignment="1">
      <alignment vertical="top" wrapText="1"/>
    </xf>
    <xf numFmtId="49" fontId="3" fillId="8" borderId="14" xfId="0" applyNumberFormat="1" applyFont="1" applyFill="1" applyBorder="1" applyAlignment="1">
      <alignment vertical="top" wrapText="1"/>
    </xf>
    <xf numFmtId="49" fontId="0" fillId="10" borderId="4" xfId="0" applyNumberFormat="1" applyFont="1" applyFill="1" applyBorder="1" applyAlignment="1">
      <alignment horizontal="center" vertical="top"/>
    </xf>
    <xf numFmtId="49" fontId="0" fillId="10" borderId="5" xfId="0" applyNumberFormat="1" applyFont="1" applyFill="1" applyBorder="1" applyAlignment="1">
      <alignment horizontal="center" vertical="top"/>
    </xf>
    <xf numFmtId="49" fontId="0" fillId="10" borderId="14" xfId="0" applyNumberFormat="1" applyFont="1" applyFill="1" applyBorder="1" applyAlignment="1">
      <alignment vertical="top" wrapText="1"/>
    </xf>
    <xf numFmtId="49" fontId="0" fillId="0" borderId="14" xfId="0" applyNumberFormat="1" applyFont="1" applyBorder="1" applyAlignment="1">
      <alignment vertical="top" wrapText="1"/>
    </xf>
    <xf numFmtId="49" fontId="2" fillId="6" borderId="14" xfId="0" applyNumberFormat="1" applyFont="1" applyFill="1" applyBorder="1" applyAlignment="1">
      <alignment vertical="top" wrapText="1"/>
    </xf>
    <xf numFmtId="49" fontId="0" fillId="0" borderId="17" xfId="0" applyNumberFormat="1" applyFont="1" applyBorder="1" applyAlignment="1">
      <alignment horizontal="center" vertical="top"/>
    </xf>
    <xf numFmtId="49" fontId="0" fillId="0" borderId="18" xfId="0" applyNumberFormat="1" applyFont="1" applyBorder="1" applyAlignment="1">
      <alignment horizontal="center" vertical="top"/>
    </xf>
    <xf numFmtId="49" fontId="0" fillId="0" borderId="20" xfId="0" applyNumberFormat="1" applyFont="1" applyBorder="1" applyAlignment="1">
      <alignment vertical="top" wrapText="1"/>
    </xf>
    <xf numFmtId="49" fontId="0" fillId="0" borderId="14" xfId="0" applyNumberFormat="1" applyFont="1" applyFill="1" applyBorder="1" applyAlignment="1">
      <alignment vertical="top" wrapText="1"/>
    </xf>
    <xf numFmtId="49" fontId="2" fillId="9" borderId="4" xfId="0" applyNumberFormat="1" applyFont="1" applyFill="1" applyBorder="1" applyAlignment="1">
      <alignment horizontal="center" vertical="top"/>
    </xf>
    <xf numFmtId="49" fontId="2" fillId="9" borderId="5" xfId="0" applyNumberFormat="1" applyFont="1" applyFill="1" applyBorder="1" applyAlignment="1">
      <alignment horizontal="center" vertical="top"/>
    </xf>
    <xf numFmtId="49" fontId="2" fillId="9" borderId="14" xfId="0" applyNumberFormat="1" applyFont="1" applyFill="1" applyBorder="1" applyAlignment="1">
      <alignment vertical="top" wrapText="1"/>
    </xf>
    <xf numFmtId="49" fontId="0" fillId="8" borderId="4" xfId="0" applyNumberFormat="1" applyFont="1" applyFill="1" applyBorder="1" applyAlignment="1">
      <alignment horizontal="center" vertical="top"/>
    </xf>
    <xf numFmtId="2" fontId="0" fillId="10" borderId="14" xfId="0" applyNumberFormat="1" applyFont="1" applyFill="1" applyBorder="1" applyAlignment="1">
      <alignment vertical="top" wrapText="1"/>
    </xf>
    <xf numFmtId="2" fontId="0" fillId="0" borderId="14" xfId="0" applyNumberFormat="1" applyFont="1" applyBorder="1" applyAlignment="1">
      <alignment vertical="top" wrapText="1"/>
    </xf>
    <xf numFmtId="49" fontId="0" fillId="10" borderId="16" xfId="0" applyNumberFormat="1" applyFont="1" applyFill="1" applyBorder="1" applyAlignment="1">
      <alignment vertical="top" wrapText="1"/>
    </xf>
    <xf numFmtId="49" fontId="0" fillId="0" borderId="0" xfId="0" applyNumberFormat="1" applyFont="1" applyAlignment="1">
      <alignment horizontal="center" vertical="top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2" fillId="6" borderId="5" xfId="0" applyNumberFormat="1" applyFont="1" applyFill="1" applyBorder="1" applyAlignment="1">
      <alignment horizontal="right" vertical="center"/>
    </xf>
    <xf numFmtId="4" fontId="0" fillId="0" borderId="5" xfId="0" applyNumberFormat="1" applyFont="1" applyFill="1" applyBorder="1" applyAlignment="1">
      <alignment horizontal="right" vertical="center"/>
    </xf>
    <xf numFmtId="4" fontId="0" fillId="0" borderId="4" xfId="0" applyNumberFormat="1" applyFont="1" applyFill="1" applyBorder="1" applyAlignment="1">
      <alignment horizontal="right" vertical="center"/>
    </xf>
    <xf numFmtId="4" fontId="0" fillId="0" borderId="26" xfId="0" applyNumberFormat="1" applyFont="1" applyFill="1" applyBorder="1" applyAlignment="1">
      <alignment horizontal="right" vertical="center"/>
    </xf>
    <xf numFmtId="4" fontId="2" fillId="6" borderId="4" xfId="0" applyNumberFormat="1" applyFont="1" applyFill="1" applyBorder="1" applyAlignment="1">
      <alignment horizontal="right" vertical="center"/>
    </xf>
    <xf numFmtId="4" fontId="2" fillId="6" borderId="26" xfId="0" applyNumberFormat="1" applyFont="1" applyFill="1" applyBorder="1" applyAlignment="1">
      <alignment horizontal="right" vertical="center"/>
    </xf>
    <xf numFmtId="4" fontId="2" fillId="6" borderId="2" xfId="0" applyNumberFormat="1" applyFont="1" applyFill="1" applyBorder="1" applyAlignment="1">
      <alignment horizontal="right" vertical="center"/>
    </xf>
    <xf numFmtId="4" fontId="2" fillId="6" borderId="3" xfId="0" applyNumberFormat="1" applyFont="1" applyFill="1" applyBorder="1" applyAlignment="1">
      <alignment horizontal="right" vertical="center"/>
    </xf>
    <xf numFmtId="4" fontId="2" fillId="6" borderId="25" xfId="0" applyNumberFormat="1" applyFont="1" applyFill="1" applyBorder="1" applyAlignment="1">
      <alignment horizontal="right" vertical="center"/>
    </xf>
    <xf numFmtId="4" fontId="1" fillId="5" borderId="8" xfId="0" applyNumberFormat="1" applyFont="1" applyFill="1" applyBorder="1" applyAlignment="1">
      <alignment horizontal="right" vertical="center"/>
    </xf>
    <xf numFmtId="4" fontId="1" fillId="5" borderId="1" xfId="0" applyNumberFormat="1" applyFont="1" applyFill="1" applyBorder="1" applyAlignment="1">
      <alignment horizontal="right" vertical="center"/>
    </xf>
    <xf numFmtId="4" fontId="1" fillId="5" borderId="24" xfId="0" applyNumberFormat="1" applyFont="1" applyFill="1" applyBorder="1" applyAlignment="1">
      <alignment horizontal="right" vertical="center"/>
    </xf>
    <xf numFmtId="4" fontId="0" fillId="0" borderId="6" xfId="0" applyNumberFormat="1" applyFont="1" applyFill="1" applyBorder="1" applyAlignment="1">
      <alignment horizontal="right" vertical="center"/>
    </xf>
    <xf numFmtId="4" fontId="0" fillId="0" borderId="7" xfId="0" applyNumberFormat="1" applyFont="1" applyFill="1" applyBorder="1" applyAlignment="1">
      <alignment horizontal="right" vertical="center"/>
    </xf>
    <xf numFmtId="4" fontId="3" fillId="8" borderId="5" xfId="0" applyNumberFormat="1" applyFont="1" applyFill="1" applyBorder="1" applyAlignment="1">
      <alignment horizontal="right" vertical="center"/>
    </xf>
    <xf numFmtId="4" fontId="3" fillId="8" borderId="4" xfId="0" applyNumberFormat="1" applyFont="1" applyFill="1" applyBorder="1" applyAlignment="1">
      <alignment horizontal="right" vertical="center"/>
    </xf>
    <xf numFmtId="4" fontId="3" fillId="8" borderId="26" xfId="0" applyNumberFormat="1" applyFont="1" applyFill="1" applyBorder="1" applyAlignment="1">
      <alignment horizontal="right" vertical="center"/>
    </xf>
    <xf numFmtId="4" fontId="1" fillId="7" borderId="2" xfId="0" applyNumberFormat="1" applyFont="1" applyFill="1" applyBorder="1" applyAlignment="1">
      <alignment horizontal="right" vertical="center"/>
    </xf>
    <xf numFmtId="4" fontId="1" fillId="7" borderId="3" xfId="0" applyNumberFormat="1" applyFont="1" applyFill="1" applyBorder="1" applyAlignment="1">
      <alignment horizontal="right" vertical="center"/>
    </xf>
    <xf numFmtId="4" fontId="1" fillId="7" borderId="25" xfId="0" applyNumberFormat="1" applyFont="1" applyFill="1" applyBorder="1" applyAlignment="1">
      <alignment horizontal="right" vertical="center"/>
    </xf>
    <xf numFmtId="4" fontId="0" fillId="0" borderId="38" xfId="0" applyNumberFormat="1" applyFont="1" applyFill="1" applyBorder="1" applyAlignment="1">
      <alignment horizontal="right" vertical="center"/>
    </xf>
    <xf numFmtId="4" fontId="0" fillId="3" borderId="6" xfId="0" applyNumberFormat="1" applyFont="1" applyFill="1" applyBorder="1" applyAlignment="1">
      <alignment horizontal="right" vertical="center"/>
    </xf>
    <xf numFmtId="4" fontId="0" fillId="3" borderId="7" xfId="0" applyNumberFormat="1" applyFont="1" applyFill="1" applyBorder="1" applyAlignment="1">
      <alignment horizontal="right" vertical="center"/>
    </xf>
    <xf numFmtId="4" fontId="0" fillId="10" borderId="5" xfId="0" applyNumberFormat="1" applyFont="1" applyFill="1" applyBorder="1" applyAlignment="1">
      <alignment horizontal="right" vertical="center"/>
    </xf>
    <xf numFmtId="4" fontId="0" fillId="10" borderId="4" xfId="0" applyNumberFormat="1" applyFont="1" applyFill="1" applyBorder="1" applyAlignment="1">
      <alignment horizontal="right" vertical="center"/>
    </xf>
    <xf numFmtId="4" fontId="0" fillId="10" borderId="26" xfId="0" applyNumberFormat="1" applyFont="1" applyFill="1" applyBorder="1" applyAlignment="1">
      <alignment horizontal="right" vertical="center"/>
    </xf>
    <xf numFmtId="4" fontId="1" fillId="9" borderId="2" xfId="0" applyNumberFormat="1" applyFont="1" applyFill="1" applyBorder="1" applyAlignment="1">
      <alignment horizontal="right" vertical="center"/>
    </xf>
    <xf numFmtId="4" fontId="1" fillId="9" borderId="3" xfId="0" applyNumberFormat="1" applyFont="1" applyFill="1" applyBorder="1" applyAlignment="1">
      <alignment horizontal="right" vertical="center"/>
    </xf>
    <xf numFmtId="4" fontId="1" fillId="9" borderId="25" xfId="0" applyNumberFormat="1" applyFont="1" applyFill="1" applyBorder="1" applyAlignment="1">
      <alignment horizontal="right" vertical="center"/>
    </xf>
    <xf numFmtId="4" fontId="0" fillId="3" borderId="38" xfId="0" applyNumberFormat="1" applyFont="1" applyFill="1" applyBorder="1" applyAlignment="1">
      <alignment horizontal="right" vertical="center"/>
    </xf>
    <xf numFmtId="4" fontId="2" fillId="9" borderId="5" xfId="0" applyNumberFormat="1" applyFont="1" applyFill="1" applyBorder="1" applyAlignment="1">
      <alignment horizontal="right" vertical="center"/>
    </xf>
    <xf numFmtId="4" fontId="0" fillId="8" borderId="5" xfId="0" applyNumberFormat="1" applyFont="1" applyFill="1" applyBorder="1" applyAlignment="1">
      <alignment horizontal="right" vertical="center"/>
    </xf>
    <xf numFmtId="4" fontId="2" fillId="9" borderId="4" xfId="0" applyNumberFormat="1" applyFont="1" applyFill="1" applyBorder="1" applyAlignment="1">
      <alignment horizontal="right" vertical="center"/>
    </xf>
    <xf numFmtId="4" fontId="2" fillId="9" borderId="26" xfId="0" applyNumberFormat="1" applyFont="1" applyFill="1" applyBorder="1" applyAlignment="1">
      <alignment horizontal="right" vertical="center"/>
    </xf>
    <xf numFmtId="4" fontId="0" fillId="8" borderId="4" xfId="0" applyNumberFormat="1" applyFont="1" applyFill="1" applyBorder="1" applyAlignment="1">
      <alignment horizontal="right" vertical="center"/>
    </xf>
    <xf numFmtId="4" fontId="0" fillId="8" borderId="26" xfId="0" applyNumberFormat="1" applyFont="1" applyFill="1" applyBorder="1" applyAlignment="1">
      <alignment horizontal="right" vertical="center"/>
    </xf>
    <xf numFmtId="14" fontId="1" fillId="0" borderId="17" xfId="0" applyNumberFormat="1" applyFont="1" applyFill="1" applyBorder="1" applyAlignment="1">
      <alignment horizontal="center" vertical="center" wrapText="1"/>
    </xf>
    <xf numFmtId="14" fontId="1" fillId="0" borderId="18" xfId="0" applyNumberFormat="1" applyFont="1" applyFill="1" applyBorder="1" applyAlignment="1">
      <alignment horizontal="center" vertical="center" wrapText="1"/>
    </xf>
    <xf numFmtId="14" fontId="1" fillId="0" borderId="27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top"/>
    </xf>
    <xf numFmtId="49" fontId="2" fillId="4" borderId="13" xfId="0" applyNumberFormat="1" applyFont="1" applyFill="1" applyBorder="1" applyAlignment="1">
      <alignment horizontal="center" vertical="top"/>
    </xf>
    <xf numFmtId="49" fontId="0" fillId="0" borderId="13" xfId="0" applyNumberFormat="1" applyFont="1" applyBorder="1" applyAlignment="1">
      <alignment horizontal="center" vertical="top"/>
    </xf>
    <xf numFmtId="49" fontId="1" fillId="5" borderId="13" xfId="0" applyNumberFormat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0" fillId="0" borderId="37" xfId="0" applyNumberFormat="1" applyFont="1" applyFill="1" applyBorder="1" applyAlignment="1">
      <alignment horizontal="center" vertical="top"/>
    </xf>
    <xf numFmtId="49" fontId="2" fillId="9" borderId="11" xfId="0" applyNumberFormat="1" applyFont="1" applyFill="1" applyBorder="1" applyAlignment="1">
      <alignment horizontal="center" vertical="top"/>
    </xf>
    <xf numFmtId="49" fontId="0" fillId="10" borderId="13" xfId="0" applyNumberFormat="1" applyFont="1" applyFill="1" applyBorder="1" applyAlignment="1">
      <alignment horizontal="center" vertical="top"/>
    </xf>
    <xf numFmtId="49" fontId="0" fillId="0" borderId="19" xfId="0" applyNumberFormat="1" applyFont="1" applyBorder="1" applyAlignment="1">
      <alignment horizontal="center" vertical="top"/>
    </xf>
    <xf numFmtId="49" fontId="2" fillId="9" borderId="13" xfId="0" applyNumberFormat="1" applyFont="1" applyFill="1" applyBorder="1" applyAlignment="1">
      <alignment horizontal="center" vertical="top"/>
    </xf>
    <xf numFmtId="49" fontId="1" fillId="2" borderId="12" xfId="0" applyNumberFormat="1" applyFont="1" applyFill="1" applyBorder="1" applyAlignment="1">
      <alignment vertical="top" wrapText="1"/>
    </xf>
    <xf numFmtId="49" fontId="2" fillId="4" borderId="14" xfId="0" applyNumberFormat="1" applyFont="1" applyFill="1" applyBorder="1" applyAlignment="1">
      <alignment vertical="top" wrapText="1"/>
    </xf>
    <xf numFmtId="49" fontId="1" fillId="5" borderId="14" xfId="0" applyNumberFormat="1" applyFont="1" applyFill="1" applyBorder="1" applyAlignment="1">
      <alignment vertical="top" wrapText="1"/>
    </xf>
    <xf numFmtId="49" fontId="0" fillId="0" borderId="16" xfId="0" applyNumberFormat="1" applyFont="1" applyFill="1" applyBorder="1" applyAlignment="1">
      <alignment vertical="top" wrapText="1"/>
    </xf>
    <xf numFmtId="49" fontId="2" fillId="6" borderId="12" xfId="0" applyNumberFormat="1" applyFont="1" applyFill="1" applyBorder="1" applyAlignment="1">
      <alignment vertical="top" wrapText="1"/>
    </xf>
    <xf numFmtId="49" fontId="1" fillId="7" borderId="12" xfId="0" applyNumberFormat="1" applyFont="1" applyFill="1" applyBorder="1" applyAlignment="1">
      <alignment vertical="top" wrapText="1"/>
    </xf>
    <xf numFmtId="49" fontId="0" fillId="0" borderId="14" xfId="0" applyNumberFormat="1" applyFill="1" applyBorder="1" applyAlignment="1">
      <alignment vertical="top" wrapText="1"/>
    </xf>
    <xf numFmtId="49" fontId="0" fillId="0" borderId="20" xfId="0" applyNumberFormat="1" applyFont="1" applyFill="1" applyBorder="1" applyAlignment="1">
      <alignment vertical="top" wrapText="1"/>
    </xf>
    <xf numFmtId="49" fontId="0" fillId="0" borderId="39" xfId="0" applyNumberFormat="1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/>
    </xf>
    <xf numFmtId="0" fontId="1" fillId="3" borderId="25" xfId="0" applyFont="1" applyFill="1" applyBorder="1" applyAlignment="1">
      <alignment vertical="top"/>
    </xf>
    <xf numFmtId="0" fontId="2" fillId="3" borderId="4" xfId="0" applyFont="1" applyFill="1" applyBorder="1" applyAlignment="1">
      <alignment vertical="top"/>
    </xf>
    <xf numFmtId="0" fontId="2" fillId="3" borderId="26" xfId="0" applyFont="1" applyFill="1" applyBorder="1" applyAlignment="1">
      <alignment vertical="top"/>
    </xf>
    <xf numFmtId="0" fontId="0" fillId="3" borderId="4" xfId="0" applyFont="1" applyFill="1" applyBorder="1" applyAlignment="1">
      <alignment vertical="top"/>
    </xf>
    <xf numFmtId="0" fontId="0" fillId="3" borderId="2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26" xfId="0" applyNumberFormat="1" applyFont="1" applyFill="1" applyBorder="1" applyAlignment="1">
      <alignment vertical="top"/>
    </xf>
    <xf numFmtId="3" fontId="0" fillId="3" borderId="6" xfId="0" applyNumberFormat="1" applyFont="1" applyFill="1" applyBorder="1" applyAlignment="1">
      <alignment vertical="top"/>
    </xf>
    <xf numFmtId="3" fontId="0" fillId="3" borderId="38" xfId="0" applyNumberFormat="1" applyFont="1" applyFill="1" applyBorder="1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2"/>
  <sheetViews>
    <sheetView tabSelected="1" workbookViewId="0">
      <selection activeCell="Q2" sqref="Q2"/>
    </sheetView>
  </sheetViews>
  <sheetFormatPr defaultRowHeight="12.75" x14ac:dyDescent="0.2"/>
  <cols>
    <col min="1" max="1" width="4.83203125" style="71" customWidth="1"/>
    <col min="2" max="2" width="3.6640625" style="71" customWidth="1"/>
    <col min="3" max="3" width="3.5" style="71" customWidth="1"/>
    <col min="4" max="4" width="3.6640625" style="71" customWidth="1"/>
    <col min="5" max="5" width="3.1640625" style="71" customWidth="1"/>
    <col min="6" max="6" width="3.5" style="71" customWidth="1"/>
    <col min="7" max="7" width="6.33203125" style="71" customWidth="1"/>
    <col min="8" max="8" width="6.6640625" style="71" customWidth="1"/>
    <col min="9" max="9" width="41.1640625" customWidth="1"/>
    <col min="10" max="10" width="17.83203125" hidden="1" customWidth="1"/>
    <col min="11" max="12" width="17.83203125" customWidth="1"/>
    <col min="13" max="13" width="17.83203125" hidden="1" customWidth="1"/>
    <col min="14" max="15" width="17.83203125" customWidth="1"/>
    <col min="16" max="16" width="17.83203125" hidden="1" customWidth="1"/>
    <col min="17" max="18" width="17.83203125" customWidth="1"/>
    <col min="20" max="20" width="13.33203125" customWidth="1"/>
  </cols>
  <sheetData>
    <row r="1" spans="1:18" ht="61.5" customHeight="1" x14ac:dyDescent="0.2">
      <c r="Q1" s="142" t="s">
        <v>82</v>
      </c>
      <c r="R1" s="142"/>
    </row>
    <row r="2" spans="1:18" ht="16.5" customHeight="1" x14ac:dyDescent="0.2">
      <c r="Q2" s="141"/>
      <c r="R2" s="141"/>
    </row>
    <row r="3" spans="1:18" x14ac:dyDescent="0.2">
      <c r="Q3" s="143" t="s">
        <v>70</v>
      </c>
      <c r="R3" s="143"/>
    </row>
    <row r="4" spans="1:18" x14ac:dyDescent="0.2">
      <c r="Q4" s="143" t="s">
        <v>71</v>
      </c>
      <c r="R4" s="143"/>
    </row>
    <row r="5" spans="1:18" x14ac:dyDescent="0.2">
      <c r="Q5" s="143" t="s">
        <v>72</v>
      </c>
      <c r="R5" s="143"/>
    </row>
    <row r="6" spans="1:18" ht="39.75" customHeight="1" x14ac:dyDescent="0.2">
      <c r="Q6" s="145" t="s">
        <v>76</v>
      </c>
      <c r="R6" s="145"/>
    </row>
    <row r="8" spans="1:18" ht="14.25" x14ac:dyDescent="0.2">
      <c r="A8" s="144" t="s">
        <v>73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</row>
    <row r="9" spans="1:18" ht="14.25" x14ac:dyDescent="0.2">
      <c r="A9" s="144" t="s">
        <v>74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</row>
    <row r="10" spans="1:18" ht="13.5" thickBot="1" x14ac:dyDescent="0.25">
      <c r="R10" s="71" t="s">
        <v>75</v>
      </c>
    </row>
    <row r="11" spans="1:18" x14ac:dyDescent="0.2">
      <c r="A11" s="146" t="s">
        <v>0</v>
      </c>
      <c r="B11" s="147"/>
      <c r="C11" s="147"/>
      <c r="D11" s="147"/>
      <c r="E11" s="147"/>
      <c r="F11" s="147"/>
      <c r="G11" s="147"/>
      <c r="H11" s="147"/>
      <c r="I11" s="150" t="s">
        <v>1</v>
      </c>
      <c r="J11" s="152" t="s">
        <v>77</v>
      </c>
      <c r="K11" s="153"/>
      <c r="L11" s="154"/>
      <c r="M11" s="152" t="s">
        <v>78</v>
      </c>
      <c r="N11" s="153"/>
      <c r="O11" s="154"/>
      <c r="P11" s="152" t="s">
        <v>79</v>
      </c>
      <c r="Q11" s="153"/>
      <c r="R11" s="154"/>
    </row>
    <row r="12" spans="1:18" s="72" customFormat="1" ht="60.75" customHeight="1" thickBot="1" x14ac:dyDescent="0.25">
      <c r="A12" s="148"/>
      <c r="B12" s="149"/>
      <c r="C12" s="149"/>
      <c r="D12" s="149"/>
      <c r="E12" s="149"/>
      <c r="F12" s="149"/>
      <c r="G12" s="149"/>
      <c r="H12" s="149"/>
      <c r="I12" s="151"/>
      <c r="J12" s="109" t="s">
        <v>80</v>
      </c>
      <c r="K12" s="110" t="s">
        <v>57</v>
      </c>
      <c r="L12" s="111" t="s">
        <v>81</v>
      </c>
      <c r="M12" s="109" t="s">
        <v>80</v>
      </c>
      <c r="N12" s="110" t="s">
        <v>57</v>
      </c>
      <c r="O12" s="111" t="s">
        <v>81</v>
      </c>
      <c r="P12" s="109" t="s">
        <v>80</v>
      </c>
      <c r="Q12" s="110" t="s">
        <v>57</v>
      </c>
      <c r="R12" s="111" t="s">
        <v>81</v>
      </c>
    </row>
    <row r="13" spans="1:18" s="4" customFormat="1" ht="63.75" hidden="1" customHeight="1" x14ac:dyDescent="0.2">
      <c r="A13" s="1" t="s">
        <v>2</v>
      </c>
      <c r="B13" s="2" t="s">
        <v>3</v>
      </c>
      <c r="C13" s="2" t="s">
        <v>3</v>
      </c>
      <c r="D13" s="2" t="s">
        <v>4</v>
      </c>
      <c r="E13" s="2" t="s">
        <v>4</v>
      </c>
      <c r="F13" s="2" t="s">
        <v>4</v>
      </c>
      <c r="G13" s="2" t="s">
        <v>5</v>
      </c>
      <c r="H13" s="112" t="s">
        <v>6</v>
      </c>
      <c r="I13" s="122" t="s">
        <v>7</v>
      </c>
      <c r="J13" s="131"/>
      <c r="K13" s="3"/>
      <c r="L13" s="132"/>
      <c r="M13" s="131"/>
      <c r="N13" s="3"/>
      <c r="O13" s="132"/>
      <c r="P13" s="131"/>
      <c r="Q13" s="3"/>
      <c r="R13" s="132"/>
    </row>
    <row r="14" spans="1:18" s="4" customFormat="1" ht="72" hidden="1" customHeight="1" x14ac:dyDescent="0.2">
      <c r="A14" s="5" t="s">
        <v>2</v>
      </c>
      <c r="B14" s="6" t="s">
        <v>3</v>
      </c>
      <c r="C14" s="6" t="s">
        <v>3</v>
      </c>
      <c r="D14" s="6" t="s">
        <v>4</v>
      </c>
      <c r="E14" s="6" t="s">
        <v>4</v>
      </c>
      <c r="F14" s="6" t="s">
        <v>4</v>
      </c>
      <c r="G14" s="6" t="s">
        <v>5</v>
      </c>
      <c r="H14" s="113" t="s">
        <v>8</v>
      </c>
      <c r="I14" s="123" t="s">
        <v>9</v>
      </c>
      <c r="J14" s="133"/>
      <c r="K14" s="7"/>
      <c r="L14" s="134"/>
      <c r="M14" s="133"/>
      <c r="N14" s="7"/>
      <c r="O14" s="134"/>
      <c r="P14" s="133"/>
      <c r="Q14" s="7"/>
      <c r="R14" s="134"/>
    </row>
    <row r="15" spans="1:18" s="4" customFormat="1" ht="26.25" hidden="1" customHeight="1" x14ac:dyDescent="0.2">
      <c r="A15" s="8" t="s">
        <v>2</v>
      </c>
      <c r="B15" s="9" t="s">
        <v>3</v>
      </c>
      <c r="C15" s="10" t="s">
        <v>3</v>
      </c>
      <c r="D15" s="9" t="s">
        <v>4</v>
      </c>
      <c r="E15" s="9" t="s">
        <v>4</v>
      </c>
      <c r="F15" s="9" t="s">
        <v>10</v>
      </c>
      <c r="G15" s="9" t="s">
        <v>5</v>
      </c>
      <c r="H15" s="114" t="s">
        <v>11</v>
      </c>
      <c r="I15" s="53" t="s">
        <v>12</v>
      </c>
      <c r="J15" s="135"/>
      <c r="K15" s="11"/>
      <c r="L15" s="136"/>
      <c r="M15" s="135"/>
      <c r="N15" s="11"/>
      <c r="O15" s="136"/>
      <c r="P15" s="135"/>
      <c r="Q15" s="11"/>
      <c r="R15" s="136"/>
    </row>
    <row r="16" spans="1:18" s="4" customFormat="1" ht="54.75" hidden="1" customHeight="1" x14ac:dyDescent="0.2">
      <c r="A16" s="5" t="s">
        <v>2</v>
      </c>
      <c r="B16" s="6" t="s">
        <v>3</v>
      </c>
      <c r="C16" s="6" t="s">
        <v>3</v>
      </c>
      <c r="D16" s="6" t="s">
        <v>4</v>
      </c>
      <c r="E16" s="6" t="s">
        <v>4</v>
      </c>
      <c r="F16" s="6" t="s">
        <v>4</v>
      </c>
      <c r="G16" s="6" t="s">
        <v>5</v>
      </c>
      <c r="H16" s="113" t="s">
        <v>13</v>
      </c>
      <c r="I16" s="123" t="s">
        <v>14</v>
      </c>
      <c r="J16" s="133"/>
      <c r="K16" s="7"/>
      <c r="L16" s="134"/>
      <c r="M16" s="133"/>
      <c r="N16" s="7"/>
      <c r="O16" s="134"/>
      <c r="P16" s="133"/>
      <c r="Q16" s="7"/>
      <c r="R16" s="134"/>
    </row>
    <row r="17" spans="1:18" s="4" customFormat="1" ht="26.25" hidden="1" customHeight="1" x14ac:dyDescent="0.2">
      <c r="A17" s="8" t="s">
        <v>2</v>
      </c>
      <c r="B17" s="9" t="s">
        <v>3</v>
      </c>
      <c r="C17" s="10" t="s">
        <v>3</v>
      </c>
      <c r="D17" s="9" t="s">
        <v>4</v>
      </c>
      <c r="E17" s="9" t="s">
        <v>4</v>
      </c>
      <c r="F17" s="9" t="s">
        <v>10</v>
      </c>
      <c r="G17" s="9" t="s">
        <v>5</v>
      </c>
      <c r="H17" s="114" t="s">
        <v>15</v>
      </c>
      <c r="I17" s="53" t="s">
        <v>12</v>
      </c>
      <c r="J17" s="135"/>
      <c r="K17" s="11"/>
      <c r="L17" s="136"/>
      <c r="M17" s="135"/>
      <c r="N17" s="11"/>
      <c r="O17" s="136"/>
      <c r="P17" s="135"/>
      <c r="Q17" s="11"/>
      <c r="R17" s="136"/>
    </row>
    <row r="18" spans="1:18" s="4" customFormat="1" ht="51.75" hidden="1" customHeight="1" x14ac:dyDescent="0.2">
      <c r="A18" s="12" t="s">
        <v>2</v>
      </c>
      <c r="B18" s="13" t="s">
        <v>3</v>
      </c>
      <c r="C18" s="13" t="s">
        <v>3</v>
      </c>
      <c r="D18" s="13" t="s">
        <v>4</v>
      </c>
      <c r="E18" s="13" t="s">
        <v>4</v>
      </c>
      <c r="F18" s="13" t="s">
        <v>4</v>
      </c>
      <c r="G18" s="13" t="s">
        <v>5</v>
      </c>
      <c r="H18" s="115" t="s">
        <v>6</v>
      </c>
      <c r="I18" s="124" t="s">
        <v>16</v>
      </c>
      <c r="J18" s="137">
        <f t="shared" ref="J18:R18" si="0">J19-J21</f>
        <v>0</v>
      </c>
      <c r="K18" s="14">
        <f t="shared" si="0"/>
        <v>0</v>
      </c>
      <c r="L18" s="138">
        <f t="shared" si="0"/>
        <v>0</v>
      </c>
      <c r="M18" s="137">
        <f t="shared" si="0"/>
        <v>0</v>
      </c>
      <c r="N18" s="14">
        <f t="shared" si="0"/>
        <v>0</v>
      </c>
      <c r="O18" s="138">
        <f t="shared" si="0"/>
        <v>0</v>
      </c>
      <c r="P18" s="137">
        <f t="shared" si="0"/>
        <v>0</v>
      </c>
      <c r="Q18" s="14">
        <f t="shared" si="0"/>
        <v>0</v>
      </c>
      <c r="R18" s="138">
        <f t="shared" si="0"/>
        <v>0</v>
      </c>
    </row>
    <row r="19" spans="1:18" s="4" customFormat="1" ht="54.75" hidden="1" customHeight="1" x14ac:dyDescent="0.2">
      <c r="A19" s="15" t="s">
        <v>2</v>
      </c>
      <c r="B19" s="16" t="s">
        <v>3</v>
      </c>
      <c r="C19" s="16" t="s">
        <v>3</v>
      </c>
      <c r="D19" s="16" t="s">
        <v>4</v>
      </c>
      <c r="E19" s="16" t="s">
        <v>4</v>
      </c>
      <c r="F19" s="16" t="s">
        <v>4</v>
      </c>
      <c r="G19" s="16" t="s">
        <v>5</v>
      </c>
      <c r="H19" s="116" t="s">
        <v>8</v>
      </c>
      <c r="I19" s="123" t="s">
        <v>17</v>
      </c>
      <c r="J19" s="137">
        <f t="shared" ref="J19:R19" si="1">J20</f>
        <v>0</v>
      </c>
      <c r="K19" s="14">
        <f t="shared" si="1"/>
        <v>0</v>
      </c>
      <c r="L19" s="138">
        <f t="shared" si="1"/>
        <v>0</v>
      </c>
      <c r="M19" s="137">
        <f t="shared" si="1"/>
        <v>0</v>
      </c>
      <c r="N19" s="14">
        <f t="shared" si="1"/>
        <v>0</v>
      </c>
      <c r="O19" s="138">
        <f t="shared" si="1"/>
        <v>0</v>
      </c>
      <c r="P19" s="137">
        <f t="shared" si="1"/>
        <v>0</v>
      </c>
      <c r="Q19" s="14">
        <f t="shared" si="1"/>
        <v>0</v>
      </c>
      <c r="R19" s="138">
        <f t="shared" si="1"/>
        <v>0</v>
      </c>
    </row>
    <row r="20" spans="1:18" s="4" customFormat="1" ht="25.5" hidden="1" x14ac:dyDescent="0.2">
      <c r="A20" s="17" t="s">
        <v>2</v>
      </c>
      <c r="B20" s="10" t="s">
        <v>3</v>
      </c>
      <c r="C20" s="10" t="s">
        <v>3</v>
      </c>
      <c r="D20" s="10" t="s">
        <v>4</v>
      </c>
      <c r="E20" s="10" t="s">
        <v>4</v>
      </c>
      <c r="F20" s="10" t="s">
        <v>18</v>
      </c>
      <c r="G20" s="10" t="s">
        <v>5</v>
      </c>
      <c r="H20" s="27" t="s">
        <v>11</v>
      </c>
      <c r="I20" s="58" t="s">
        <v>12</v>
      </c>
      <c r="J20" s="137"/>
      <c r="K20" s="14"/>
      <c r="L20" s="138"/>
      <c r="M20" s="137"/>
      <c r="N20" s="14"/>
      <c r="O20" s="138"/>
      <c r="P20" s="137"/>
      <c r="Q20" s="14"/>
      <c r="R20" s="138"/>
    </row>
    <row r="21" spans="1:18" s="4" customFormat="1" ht="54" hidden="1" x14ac:dyDescent="0.2">
      <c r="A21" s="15" t="s">
        <v>2</v>
      </c>
      <c r="B21" s="16" t="s">
        <v>3</v>
      </c>
      <c r="C21" s="16" t="s">
        <v>3</v>
      </c>
      <c r="D21" s="16" t="s">
        <v>4</v>
      </c>
      <c r="E21" s="16" t="s">
        <v>4</v>
      </c>
      <c r="F21" s="16" t="s">
        <v>4</v>
      </c>
      <c r="G21" s="16" t="s">
        <v>5</v>
      </c>
      <c r="H21" s="116" t="s">
        <v>13</v>
      </c>
      <c r="I21" s="123" t="s">
        <v>19</v>
      </c>
      <c r="J21" s="137">
        <f t="shared" ref="J21:R21" si="2">J22</f>
        <v>0</v>
      </c>
      <c r="K21" s="14">
        <f t="shared" si="2"/>
        <v>0</v>
      </c>
      <c r="L21" s="138">
        <f t="shared" si="2"/>
        <v>0</v>
      </c>
      <c r="M21" s="137">
        <f t="shared" si="2"/>
        <v>0</v>
      </c>
      <c r="N21" s="14">
        <f t="shared" si="2"/>
        <v>0</v>
      </c>
      <c r="O21" s="138">
        <f t="shared" si="2"/>
        <v>0</v>
      </c>
      <c r="P21" s="137">
        <f t="shared" si="2"/>
        <v>0</v>
      </c>
      <c r="Q21" s="14">
        <f t="shared" si="2"/>
        <v>0</v>
      </c>
      <c r="R21" s="138">
        <f t="shared" si="2"/>
        <v>0</v>
      </c>
    </row>
    <row r="22" spans="1:18" s="4" customFormat="1" ht="26.25" hidden="1" thickBot="1" x14ac:dyDescent="0.25">
      <c r="A22" s="18" t="s">
        <v>2</v>
      </c>
      <c r="B22" s="19" t="s">
        <v>3</v>
      </c>
      <c r="C22" s="19" t="s">
        <v>3</v>
      </c>
      <c r="D22" s="19" t="s">
        <v>4</v>
      </c>
      <c r="E22" s="19" t="s">
        <v>4</v>
      </c>
      <c r="F22" s="19" t="s">
        <v>18</v>
      </c>
      <c r="G22" s="19" t="s">
        <v>5</v>
      </c>
      <c r="H22" s="31" t="s">
        <v>15</v>
      </c>
      <c r="I22" s="125" t="s">
        <v>12</v>
      </c>
      <c r="J22" s="139"/>
      <c r="K22" s="20"/>
      <c r="L22" s="140"/>
      <c r="M22" s="139"/>
      <c r="N22" s="20"/>
      <c r="O22" s="140"/>
      <c r="P22" s="139"/>
      <c r="Q22" s="20"/>
      <c r="R22" s="140"/>
    </row>
    <row r="23" spans="1:18" s="4" customFormat="1" ht="27" customHeight="1" thickBot="1" x14ac:dyDescent="0.25">
      <c r="A23" s="21" t="s">
        <v>2</v>
      </c>
      <c r="B23" s="22" t="s">
        <v>3</v>
      </c>
      <c r="C23" s="22" t="s">
        <v>20</v>
      </c>
      <c r="D23" s="22" t="s">
        <v>4</v>
      </c>
      <c r="E23" s="22" t="s">
        <v>4</v>
      </c>
      <c r="F23" s="22" t="s">
        <v>4</v>
      </c>
      <c r="G23" s="22" t="s">
        <v>5</v>
      </c>
      <c r="H23" s="23" t="s">
        <v>6</v>
      </c>
      <c r="I23" s="44" t="s">
        <v>21</v>
      </c>
      <c r="J23" s="82">
        <f t="shared" ref="J23:R23" si="3">J24-J26</f>
        <v>-691000</v>
      </c>
      <c r="K23" s="83">
        <f t="shared" si="3"/>
        <v>0</v>
      </c>
      <c r="L23" s="84">
        <f t="shared" si="3"/>
        <v>-691000</v>
      </c>
      <c r="M23" s="82">
        <f t="shared" si="3"/>
        <v>0</v>
      </c>
      <c r="N23" s="83">
        <f t="shared" si="3"/>
        <v>0</v>
      </c>
      <c r="O23" s="84">
        <f t="shared" si="3"/>
        <v>0</v>
      </c>
      <c r="P23" s="82">
        <f t="shared" si="3"/>
        <v>0</v>
      </c>
      <c r="Q23" s="83">
        <f t="shared" si="3"/>
        <v>0</v>
      </c>
      <c r="R23" s="84">
        <f t="shared" si="3"/>
        <v>0</v>
      </c>
    </row>
    <row r="24" spans="1:18" s="4" customFormat="1" ht="42" customHeight="1" x14ac:dyDescent="0.2">
      <c r="A24" s="24" t="s">
        <v>2</v>
      </c>
      <c r="B24" s="25" t="s">
        <v>3</v>
      </c>
      <c r="C24" s="25" t="s">
        <v>20</v>
      </c>
      <c r="D24" s="25" t="s">
        <v>4</v>
      </c>
      <c r="E24" s="25" t="s">
        <v>4</v>
      </c>
      <c r="F24" s="25" t="s">
        <v>4</v>
      </c>
      <c r="G24" s="25" t="s">
        <v>5</v>
      </c>
      <c r="H24" s="26" t="s">
        <v>8</v>
      </c>
      <c r="I24" s="126" t="s">
        <v>22</v>
      </c>
      <c r="J24" s="79">
        <f t="shared" ref="J24:R24" si="4">SUM(J25)</f>
        <v>1830167834</v>
      </c>
      <c r="K24" s="80">
        <f t="shared" si="4"/>
        <v>0</v>
      </c>
      <c r="L24" s="81">
        <f t="shared" si="4"/>
        <v>1830167834</v>
      </c>
      <c r="M24" s="79">
        <f t="shared" si="4"/>
        <v>1236110000</v>
      </c>
      <c r="N24" s="80">
        <f t="shared" si="4"/>
        <v>0</v>
      </c>
      <c r="O24" s="81">
        <f t="shared" si="4"/>
        <v>1236110000</v>
      </c>
      <c r="P24" s="79">
        <f t="shared" si="4"/>
        <v>1225157834</v>
      </c>
      <c r="Q24" s="80">
        <f t="shared" si="4"/>
        <v>0</v>
      </c>
      <c r="R24" s="81">
        <f t="shared" si="4"/>
        <v>1225157834</v>
      </c>
    </row>
    <row r="25" spans="1:18" s="4" customFormat="1" ht="39.75" customHeight="1" x14ac:dyDescent="0.2">
      <c r="A25" s="17" t="s">
        <v>2</v>
      </c>
      <c r="B25" s="10" t="s">
        <v>3</v>
      </c>
      <c r="C25" s="10" t="s">
        <v>20</v>
      </c>
      <c r="D25" s="10" t="s">
        <v>4</v>
      </c>
      <c r="E25" s="10" t="s">
        <v>4</v>
      </c>
      <c r="F25" s="10" t="s">
        <v>18</v>
      </c>
      <c r="G25" s="10" t="s">
        <v>5</v>
      </c>
      <c r="H25" s="27" t="s">
        <v>11</v>
      </c>
      <c r="I25" s="58" t="s">
        <v>23</v>
      </c>
      <c r="J25" s="75">
        <v>1830167834</v>
      </c>
      <c r="K25" s="74"/>
      <c r="L25" s="76">
        <f>J25+K25</f>
        <v>1830167834</v>
      </c>
      <c r="M25" s="75">
        <v>1236110000</v>
      </c>
      <c r="N25" s="74"/>
      <c r="O25" s="76">
        <f>M25+N25</f>
        <v>1236110000</v>
      </c>
      <c r="P25" s="75">
        <v>1225157834</v>
      </c>
      <c r="Q25" s="74"/>
      <c r="R25" s="76">
        <f>P25+Q25</f>
        <v>1225157834</v>
      </c>
    </row>
    <row r="26" spans="1:18" s="4" customFormat="1" ht="40.5" customHeight="1" x14ac:dyDescent="0.2">
      <c r="A26" s="28" t="s">
        <v>2</v>
      </c>
      <c r="B26" s="29" t="s">
        <v>3</v>
      </c>
      <c r="C26" s="29" t="s">
        <v>20</v>
      </c>
      <c r="D26" s="29" t="s">
        <v>4</v>
      </c>
      <c r="E26" s="29" t="s">
        <v>4</v>
      </c>
      <c r="F26" s="29" t="s">
        <v>4</v>
      </c>
      <c r="G26" s="29" t="s">
        <v>5</v>
      </c>
      <c r="H26" s="30" t="s">
        <v>13</v>
      </c>
      <c r="I26" s="54" t="s">
        <v>24</v>
      </c>
      <c r="J26" s="77">
        <f t="shared" ref="J26:R26" si="5">J27</f>
        <v>1830858834</v>
      </c>
      <c r="K26" s="73">
        <f t="shared" si="5"/>
        <v>0</v>
      </c>
      <c r="L26" s="78">
        <f t="shared" si="5"/>
        <v>1830858834</v>
      </c>
      <c r="M26" s="77">
        <f t="shared" si="5"/>
        <v>1236110000</v>
      </c>
      <c r="N26" s="73">
        <f t="shared" si="5"/>
        <v>0</v>
      </c>
      <c r="O26" s="78">
        <f t="shared" si="5"/>
        <v>1236110000</v>
      </c>
      <c r="P26" s="77">
        <f t="shared" si="5"/>
        <v>1225157834</v>
      </c>
      <c r="Q26" s="73">
        <f t="shared" si="5"/>
        <v>0</v>
      </c>
      <c r="R26" s="78">
        <f t="shared" si="5"/>
        <v>1225157834</v>
      </c>
    </row>
    <row r="27" spans="1:18" s="4" customFormat="1" ht="39.75" customHeight="1" thickBot="1" x14ac:dyDescent="0.25">
      <c r="A27" s="18" t="s">
        <v>2</v>
      </c>
      <c r="B27" s="19" t="s">
        <v>3</v>
      </c>
      <c r="C27" s="19" t="s">
        <v>20</v>
      </c>
      <c r="D27" s="19" t="s">
        <v>4</v>
      </c>
      <c r="E27" s="19" t="s">
        <v>4</v>
      </c>
      <c r="F27" s="19" t="s">
        <v>18</v>
      </c>
      <c r="G27" s="19" t="s">
        <v>5</v>
      </c>
      <c r="H27" s="31" t="s">
        <v>15</v>
      </c>
      <c r="I27" s="125" t="s">
        <v>25</v>
      </c>
      <c r="J27" s="85">
        <v>1830858834</v>
      </c>
      <c r="K27" s="86"/>
      <c r="L27" s="93">
        <f>J27+K27</f>
        <v>1830858834</v>
      </c>
      <c r="M27" s="85">
        <v>1236110000</v>
      </c>
      <c r="N27" s="86"/>
      <c r="O27" s="93">
        <f>M27+N27</f>
        <v>1236110000</v>
      </c>
      <c r="P27" s="85">
        <v>1225157834</v>
      </c>
      <c r="Q27" s="86"/>
      <c r="R27" s="93">
        <f>P27+Q27</f>
        <v>1225157834</v>
      </c>
    </row>
    <row r="28" spans="1:18" s="4" customFormat="1" ht="27" customHeight="1" thickBot="1" x14ac:dyDescent="0.25">
      <c r="A28" s="21" t="s">
        <v>2</v>
      </c>
      <c r="B28" s="22" t="s">
        <v>3</v>
      </c>
      <c r="C28" s="22" t="s">
        <v>10</v>
      </c>
      <c r="D28" s="22" t="s">
        <v>4</v>
      </c>
      <c r="E28" s="22" t="s">
        <v>4</v>
      </c>
      <c r="F28" s="22" t="s">
        <v>4</v>
      </c>
      <c r="G28" s="22" t="s">
        <v>5</v>
      </c>
      <c r="H28" s="23" t="s">
        <v>6</v>
      </c>
      <c r="I28" s="44" t="s">
        <v>58</v>
      </c>
      <c r="J28" s="82">
        <f t="shared" ref="J28:R28" si="6">J29</f>
        <v>0</v>
      </c>
      <c r="K28" s="83">
        <f t="shared" si="6"/>
        <v>0</v>
      </c>
      <c r="L28" s="84">
        <f t="shared" si="6"/>
        <v>0</v>
      </c>
      <c r="M28" s="82">
        <f t="shared" si="6"/>
        <v>0</v>
      </c>
      <c r="N28" s="83">
        <f t="shared" si="6"/>
        <v>0</v>
      </c>
      <c r="O28" s="84">
        <f t="shared" si="6"/>
        <v>0</v>
      </c>
      <c r="P28" s="82">
        <f t="shared" si="6"/>
        <v>0</v>
      </c>
      <c r="Q28" s="83">
        <f t="shared" si="6"/>
        <v>0</v>
      </c>
      <c r="R28" s="84">
        <f t="shared" si="6"/>
        <v>0</v>
      </c>
    </row>
    <row r="29" spans="1:18" s="4" customFormat="1" ht="54" customHeight="1" x14ac:dyDescent="0.2">
      <c r="A29" s="32" t="s">
        <v>2</v>
      </c>
      <c r="B29" s="33" t="s">
        <v>3</v>
      </c>
      <c r="C29" s="33" t="s">
        <v>10</v>
      </c>
      <c r="D29" s="33" t="s">
        <v>3</v>
      </c>
      <c r="E29" s="33" t="s">
        <v>4</v>
      </c>
      <c r="F29" s="33" t="s">
        <v>4</v>
      </c>
      <c r="G29" s="33" t="s">
        <v>5</v>
      </c>
      <c r="H29" s="34" t="s">
        <v>6</v>
      </c>
      <c r="I29" s="127" t="s">
        <v>61</v>
      </c>
      <c r="J29" s="90">
        <f t="shared" ref="J29:R29" si="7">J30-J34</f>
        <v>0</v>
      </c>
      <c r="K29" s="91">
        <f t="shared" si="7"/>
        <v>0</v>
      </c>
      <c r="L29" s="92">
        <f t="shared" si="7"/>
        <v>0</v>
      </c>
      <c r="M29" s="90">
        <f t="shared" si="7"/>
        <v>0</v>
      </c>
      <c r="N29" s="91">
        <f t="shared" si="7"/>
        <v>0</v>
      </c>
      <c r="O29" s="92">
        <f t="shared" si="7"/>
        <v>0</v>
      </c>
      <c r="P29" s="90">
        <f t="shared" si="7"/>
        <v>0</v>
      </c>
      <c r="Q29" s="91">
        <f t="shared" si="7"/>
        <v>0</v>
      </c>
      <c r="R29" s="92">
        <f t="shared" si="7"/>
        <v>0</v>
      </c>
    </row>
    <row r="30" spans="1:18" s="4" customFormat="1" ht="54.75" customHeight="1" x14ac:dyDescent="0.2">
      <c r="A30" s="28" t="s">
        <v>2</v>
      </c>
      <c r="B30" s="29" t="s">
        <v>3</v>
      </c>
      <c r="C30" s="29" t="s">
        <v>10</v>
      </c>
      <c r="D30" s="29" t="s">
        <v>3</v>
      </c>
      <c r="E30" s="29" t="s">
        <v>4</v>
      </c>
      <c r="F30" s="29" t="s">
        <v>4</v>
      </c>
      <c r="G30" s="29" t="s">
        <v>5</v>
      </c>
      <c r="H30" s="30" t="s">
        <v>8</v>
      </c>
      <c r="I30" s="54" t="s">
        <v>62</v>
      </c>
      <c r="J30" s="77">
        <f t="shared" ref="J30:R30" si="8">J31</f>
        <v>340000000</v>
      </c>
      <c r="K30" s="73">
        <f t="shared" si="8"/>
        <v>0</v>
      </c>
      <c r="L30" s="78">
        <f t="shared" si="8"/>
        <v>340000000</v>
      </c>
      <c r="M30" s="77">
        <f t="shared" si="8"/>
        <v>974338500</v>
      </c>
      <c r="N30" s="73">
        <f t="shared" si="8"/>
        <v>0</v>
      </c>
      <c r="O30" s="78">
        <f t="shared" si="8"/>
        <v>974338500</v>
      </c>
      <c r="P30" s="77">
        <f t="shared" si="8"/>
        <v>993466740</v>
      </c>
      <c r="Q30" s="73">
        <f t="shared" si="8"/>
        <v>0</v>
      </c>
      <c r="R30" s="78">
        <f t="shared" si="8"/>
        <v>993466740</v>
      </c>
    </row>
    <row r="31" spans="1:18" s="4" customFormat="1" ht="65.25" customHeight="1" x14ac:dyDescent="0.2">
      <c r="A31" s="35" t="s">
        <v>2</v>
      </c>
      <c r="B31" s="36" t="s">
        <v>3</v>
      </c>
      <c r="C31" s="36" t="s">
        <v>10</v>
      </c>
      <c r="D31" s="36" t="s">
        <v>3</v>
      </c>
      <c r="E31" s="36" t="s">
        <v>4</v>
      </c>
      <c r="F31" s="36" t="s">
        <v>18</v>
      </c>
      <c r="G31" s="36" t="s">
        <v>5</v>
      </c>
      <c r="H31" s="37" t="s">
        <v>11</v>
      </c>
      <c r="I31" s="49" t="s">
        <v>63</v>
      </c>
      <c r="J31" s="88">
        <f t="shared" ref="J31:R31" si="9">SUM(J32:J33)</f>
        <v>340000000</v>
      </c>
      <c r="K31" s="87">
        <f t="shared" si="9"/>
        <v>0</v>
      </c>
      <c r="L31" s="89">
        <f t="shared" si="9"/>
        <v>340000000</v>
      </c>
      <c r="M31" s="88">
        <f t="shared" si="9"/>
        <v>974338500</v>
      </c>
      <c r="N31" s="87">
        <f t="shared" si="9"/>
        <v>0</v>
      </c>
      <c r="O31" s="89">
        <f t="shared" si="9"/>
        <v>974338500</v>
      </c>
      <c r="P31" s="88">
        <f t="shared" si="9"/>
        <v>993466740</v>
      </c>
      <c r="Q31" s="87">
        <f t="shared" si="9"/>
        <v>0</v>
      </c>
      <c r="R31" s="89">
        <f t="shared" si="9"/>
        <v>993466740</v>
      </c>
    </row>
    <row r="32" spans="1:18" s="4" customFormat="1" ht="27" hidden="1" customHeight="1" x14ac:dyDescent="0.2">
      <c r="A32" s="17" t="s">
        <v>2</v>
      </c>
      <c r="B32" s="10" t="s">
        <v>3</v>
      </c>
      <c r="C32" s="10" t="s">
        <v>10</v>
      </c>
      <c r="D32" s="10" t="s">
        <v>3</v>
      </c>
      <c r="E32" s="10" t="s">
        <v>4</v>
      </c>
      <c r="F32" s="10" t="s">
        <v>18</v>
      </c>
      <c r="G32" s="10" t="s">
        <v>26</v>
      </c>
      <c r="H32" s="27" t="s">
        <v>11</v>
      </c>
      <c r="I32" s="58" t="s">
        <v>27</v>
      </c>
      <c r="J32" s="75">
        <v>0</v>
      </c>
      <c r="K32" s="74">
        <v>0</v>
      </c>
      <c r="L32" s="76">
        <v>0</v>
      </c>
      <c r="M32" s="75">
        <v>0</v>
      </c>
      <c r="N32" s="74">
        <v>0</v>
      </c>
      <c r="O32" s="76">
        <v>0</v>
      </c>
      <c r="P32" s="75">
        <v>0</v>
      </c>
      <c r="Q32" s="74">
        <v>0</v>
      </c>
      <c r="R32" s="76">
        <v>0</v>
      </c>
    </row>
    <row r="33" spans="1:20" s="4" customFormat="1" ht="51.75" customHeight="1" x14ac:dyDescent="0.2">
      <c r="A33" s="17" t="s">
        <v>2</v>
      </c>
      <c r="B33" s="10" t="s">
        <v>3</v>
      </c>
      <c r="C33" s="10" t="s">
        <v>10</v>
      </c>
      <c r="D33" s="10" t="s">
        <v>3</v>
      </c>
      <c r="E33" s="10" t="s">
        <v>4</v>
      </c>
      <c r="F33" s="10" t="s">
        <v>18</v>
      </c>
      <c r="G33" s="10" t="s">
        <v>28</v>
      </c>
      <c r="H33" s="27" t="s">
        <v>11</v>
      </c>
      <c r="I33" s="128" t="s">
        <v>59</v>
      </c>
      <c r="J33" s="75">
        <v>340000000</v>
      </c>
      <c r="K33" s="74"/>
      <c r="L33" s="76">
        <f>J33+K33</f>
        <v>340000000</v>
      </c>
      <c r="M33" s="75">
        <v>974338500</v>
      </c>
      <c r="N33" s="74"/>
      <c r="O33" s="76">
        <f>M33+N33</f>
        <v>974338500</v>
      </c>
      <c r="P33" s="75">
        <v>993466740</v>
      </c>
      <c r="Q33" s="74"/>
      <c r="R33" s="76">
        <f>P33+Q33</f>
        <v>993466740</v>
      </c>
    </row>
    <row r="34" spans="1:20" s="4" customFormat="1" ht="68.25" customHeight="1" x14ac:dyDescent="0.2">
      <c r="A34" s="28" t="s">
        <v>2</v>
      </c>
      <c r="B34" s="29" t="s">
        <v>3</v>
      </c>
      <c r="C34" s="29" t="s">
        <v>10</v>
      </c>
      <c r="D34" s="29" t="s">
        <v>3</v>
      </c>
      <c r="E34" s="29" t="s">
        <v>4</v>
      </c>
      <c r="F34" s="29" t="s">
        <v>4</v>
      </c>
      <c r="G34" s="29" t="s">
        <v>5</v>
      </c>
      <c r="H34" s="30" t="s">
        <v>13</v>
      </c>
      <c r="I34" s="54" t="s">
        <v>64</v>
      </c>
      <c r="J34" s="77">
        <f t="shared" ref="J34:R34" si="10">J35</f>
        <v>340000000</v>
      </c>
      <c r="K34" s="73">
        <f t="shared" si="10"/>
        <v>0</v>
      </c>
      <c r="L34" s="78">
        <f t="shared" si="10"/>
        <v>340000000</v>
      </c>
      <c r="M34" s="77">
        <f t="shared" si="10"/>
        <v>974338500</v>
      </c>
      <c r="N34" s="73">
        <f t="shared" si="10"/>
        <v>0</v>
      </c>
      <c r="O34" s="78">
        <f t="shared" si="10"/>
        <v>974338500</v>
      </c>
      <c r="P34" s="77">
        <f t="shared" si="10"/>
        <v>993466740</v>
      </c>
      <c r="Q34" s="73">
        <f t="shared" si="10"/>
        <v>0</v>
      </c>
      <c r="R34" s="78">
        <f t="shared" si="10"/>
        <v>993466740</v>
      </c>
    </row>
    <row r="35" spans="1:20" s="4" customFormat="1" ht="54.75" customHeight="1" x14ac:dyDescent="0.2">
      <c r="A35" s="35" t="s">
        <v>2</v>
      </c>
      <c r="B35" s="36" t="s">
        <v>3</v>
      </c>
      <c r="C35" s="36" t="s">
        <v>10</v>
      </c>
      <c r="D35" s="36" t="s">
        <v>3</v>
      </c>
      <c r="E35" s="36" t="s">
        <v>4</v>
      </c>
      <c r="F35" s="36" t="s">
        <v>18</v>
      </c>
      <c r="G35" s="36" t="s">
        <v>5</v>
      </c>
      <c r="H35" s="37" t="s">
        <v>15</v>
      </c>
      <c r="I35" s="49" t="s">
        <v>65</v>
      </c>
      <c r="J35" s="88">
        <f t="shared" ref="J35:R35" si="11">SUM(J36:J37)</f>
        <v>340000000</v>
      </c>
      <c r="K35" s="87">
        <f t="shared" si="11"/>
        <v>0</v>
      </c>
      <c r="L35" s="89">
        <f t="shared" si="11"/>
        <v>340000000</v>
      </c>
      <c r="M35" s="88">
        <f t="shared" si="11"/>
        <v>974338500</v>
      </c>
      <c r="N35" s="87">
        <f t="shared" si="11"/>
        <v>0</v>
      </c>
      <c r="O35" s="89">
        <f t="shared" si="11"/>
        <v>974338500</v>
      </c>
      <c r="P35" s="88">
        <f t="shared" si="11"/>
        <v>993466740</v>
      </c>
      <c r="Q35" s="87">
        <f t="shared" si="11"/>
        <v>0</v>
      </c>
      <c r="R35" s="89">
        <f t="shared" si="11"/>
        <v>993466740</v>
      </c>
    </row>
    <row r="36" spans="1:20" s="4" customFormat="1" ht="27" hidden="1" customHeight="1" x14ac:dyDescent="0.2">
      <c r="A36" s="17" t="s">
        <v>2</v>
      </c>
      <c r="B36" s="10" t="s">
        <v>3</v>
      </c>
      <c r="C36" s="10" t="s">
        <v>10</v>
      </c>
      <c r="D36" s="10" t="s">
        <v>3</v>
      </c>
      <c r="E36" s="10" t="s">
        <v>4</v>
      </c>
      <c r="F36" s="10" t="s">
        <v>18</v>
      </c>
      <c r="G36" s="10" t="s">
        <v>26</v>
      </c>
      <c r="H36" s="27" t="s">
        <v>15</v>
      </c>
      <c r="I36" s="58" t="s">
        <v>29</v>
      </c>
      <c r="J36" s="75">
        <v>0</v>
      </c>
      <c r="K36" s="74">
        <v>0</v>
      </c>
      <c r="L36" s="76">
        <v>0</v>
      </c>
      <c r="M36" s="75">
        <v>0</v>
      </c>
      <c r="N36" s="74">
        <v>0</v>
      </c>
      <c r="O36" s="76">
        <v>0</v>
      </c>
      <c r="P36" s="75">
        <v>0</v>
      </c>
      <c r="Q36" s="74">
        <v>0</v>
      </c>
      <c r="R36" s="76">
        <v>0</v>
      </c>
    </row>
    <row r="37" spans="1:20" s="4" customFormat="1" ht="52.5" customHeight="1" thickBot="1" x14ac:dyDescent="0.25">
      <c r="A37" s="38" t="s">
        <v>2</v>
      </c>
      <c r="B37" s="39" t="s">
        <v>3</v>
      </c>
      <c r="C37" s="39" t="s">
        <v>10</v>
      </c>
      <c r="D37" s="39" t="s">
        <v>3</v>
      </c>
      <c r="E37" s="39" t="s">
        <v>4</v>
      </c>
      <c r="F37" s="39" t="s">
        <v>18</v>
      </c>
      <c r="G37" s="39" t="s">
        <v>28</v>
      </c>
      <c r="H37" s="40" t="s">
        <v>15</v>
      </c>
      <c r="I37" s="129" t="s">
        <v>60</v>
      </c>
      <c r="J37" s="75">
        <v>340000000</v>
      </c>
      <c r="K37" s="74"/>
      <c r="L37" s="76">
        <f>J37+K37</f>
        <v>340000000</v>
      </c>
      <c r="M37" s="75">
        <v>974338500</v>
      </c>
      <c r="N37" s="74"/>
      <c r="O37" s="76">
        <f>M37+N37</f>
        <v>974338500</v>
      </c>
      <c r="P37" s="75">
        <v>993466740</v>
      </c>
      <c r="Q37" s="74"/>
      <c r="R37" s="76">
        <f>P37+Q37</f>
        <v>993466740</v>
      </c>
    </row>
    <row r="38" spans="1:20" s="4" customFormat="1" ht="13.5" hidden="1" thickBot="1" x14ac:dyDescent="0.25">
      <c r="A38" s="41"/>
      <c r="B38" s="42"/>
      <c r="C38" s="43"/>
      <c r="D38" s="43"/>
      <c r="E38" s="43"/>
      <c r="F38" s="43"/>
      <c r="G38" s="43"/>
      <c r="H38" s="117"/>
      <c r="I38" s="130"/>
      <c r="J38" s="94">
        <v>0</v>
      </c>
      <c r="K38" s="95">
        <v>0</v>
      </c>
      <c r="L38" s="102">
        <v>0</v>
      </c>
      <c r="M38" s="94">
        <v>0</v>
      </c>
      <c r="N38" s="95">
        <v>0</v>
      </c>
      <c r="O38" s="102">
        <v>0</v>
      </c>
      <c r="P38" s="94">
        <v>0</v>
      </c>
      <c r="Q38" s="95">
        <v>0</v>
      </c>
      <c r="R38" s="102">
        <v>0</v>
      </c>
    </row>
    <row r="39" spans="1:20" s="4" customFormat="1" ht="27" customHeight="1" thickBot="1" x14ac:dyDescent="0.25">
      <c r="A39" s="21" t="s">
        <v>2</v>
      </c>
      <c r="B39" s="22" t="s">
        <v>3</v>
      </c>
      <c r="C39" s="22" t="s">
        <v>30</v>
      </c>
      <c r="D39" s="22" t="s">
        <v>4</v>
      </c>
      <c r="E39" s="22" t="s">
        <v>4</v>
      </c>
      <c r="F39" s="22" t="s">
        <v>4</v>
      </c>
      <c r="G39" s="22" t="s">
        <v>5</v>
      </c>
      <c r="H39" s="23" t="s">
        <v>6</v>
      </c>
      <c r="I39" s="44" t="s">
        <v>31</v>
      </c>
      <c r="J39" s="82">
        <f t="shared" ref="J39:R39" si="12">J44-J40</f>
        <v>180371375.83000001</v>
      </c>
      <c r="K39" s="83">
        <f t="shared" si="12"/>
        <v>-99260.5</v>
      </c>
      <c r="L39" s="84">
        <f t="shared" si="12"/>
        <v>180272115.33000001</v>
      </c>
      <c r="M39" s="82">
        <f t="shared" si="12"/>
        <v>1665065.42</v>
      </c>
      <c r="N39" s="83">
        <f t="shared" si="12"/>
        <v>99260.5</v>
      </c>
      <c r="O39" s="84">
        <f t="shared" si="12"/>
        <v>1764325.92</v>
      </c>
      <c r="P39" s="82">
        <f t="shared" si="12"/>
        <v>0</v>
      </c>
      <c r="Q39" s="83">
        <f t="shared" si="12"/>
        <v>0</v>
      </c>
      <c r="R39" s="84">
        <f t="shared" si="12"/>
        <v>0</v>
      </c>
      <c r="T39" s="45"/>
    </row>
    <row r="40" spans="1:20" s="4" customFormat="1" ht="27" x14ac:dyDescent="0.2">
      <c r="A40" s="46" t="s">
        <v>2</v>
      </c>
      <c r="B40" s="47" t="s">
        <v>3</v>
      </c>
      <c r="C40" s="47" t="s">
        <v>30</v>
      </c>
      <c r="D40" s="47" t="s">
        <v>4</v>
      </c>
      <c r="E40" s="47" t="s">
        <v>4</v>
      </c>
      <c r="F40" s="47" t="s">
        <v>4</v>
      </c>
      <c r="G40" s="47" t="s">
        <v>5</v>
      </c>
      <c r="H40" s="118" t="s">
        <v>32</v>
      </c>
      <c r="I40" s="48" t="s">
        <v>33</v>
      </c>
      <c r="J40" s="99">
        <f t="shared" ref="J40:R42" si="13">J41</f>
        <v>1665065.42</v>
      </c>
      <c r="K40" s="100">
        <f t="shared" si="13"/>
        <v>99260.5</v>
      </c>
      <c r="L40" s="101">
        <f t="shared" si="13"/>
        <v>1764325.92</v>
      </c>
      <c r="M40" s="99">
        <f t="shared" si="13"/>
        <v>0</v>
      </c>
      <c r="N40" s="100">
        <f t="shared" si="13"/>
        <v>0</v>
      </c>
      <c r="O40" s="101">
        <f t="shared" si="13"/>
        <v>0</v>
      </c>
      <c r="P40" s="99">
        <f t="shared" si="13"/>
        <v>0</v>
      </c>
      <c r="Q40" s="100">
        <f t="shared" si="13"/>
        <v>0</v>
      </c>
      <c r="R40" s="101">
        <f t="shared" si="13"/>
        <v>0</v>
      </c>
    </row>
    <row r="41" spans="1:20" s="4" customFormat="1" ht="25.5" x14ac:dyDescent="0.2">
      <c r="A41" s="35" t="s">
        <v>2</v>
      </c>
      <c r="B41" s="36" t="s">
        <v>3</v>
      </c>
      <c r="C41" s="36" t="s">
        <v>30</v>
      </c>
      <c r="D41" s="36" t="s">
        <v>20</v>
      </c>
      <c r="E41" s="36" t="s">
        <v>4</v>
      </c>
      <c r="F41" s="36" t="s">
        <v>4</v>
      </c>
      <c r="G41" s="36" t="s">
        <v>5</v>
      </c>
      <c r="H41" s="37" t="s">
        <v>32</v>
      </c>
      <c r="I41" s="49" t="s">
        <v>34</v>
      </c>
      <c r="J41" s="88">
        <f t="shared" si="13"/>
        <v>1665065.42</v>
      </c>
      <c r="K41" s="87">
        <f t="shared" si="13"/>
        <v>99260.5</v>
      </c>
      <c r="L41" s="89">
        <f t="shared" si="13"/>
        <v>1764325.92</v>
      </c>
      <c r="M41" s="88">
        <f t="shared" si="13"/>
        <v>0</v>
      </c>
      <c r="N41" s="87">
        <f t="shared" si="13"/>
        <v>0</v>
      </c>
      <c r="O41" s="89">
        <f t="shared" si="13"/>
        <v>0</v>
      </c>
      <c r="P41" s="88">
        <f t="shared" si="13"/>
        <v>0</v>
      </c>
      <c r="Q41" s="87">
        <f t="shared" si="13"/>
        <v>0</v>
      </c>
      <c r="R41" s="89">
        <f t="shared" si="13"/>
        <v>0</v>
      </c>
    </row>
    <row r="42" spans="1:20" s="4" customFormat="1" ht="25.5" x14ac:dyDescent="0.2">
      <c r="A42" s="50" t="s">
        <v>2</v>
      </c>
      <c r="B42" s="51" t="s">
        <v>3</v>
      </c>
      <c r="C42" s="51" t="s">
        <v>30</v>
      </c>
      <c r="D42" s="51" t="s">
        <v>20</v>
      </c>
      <c r="E42" s="51" t="s">
        <v>3</v>
      </c>
      <c r="F42" s="51" t="s">
        <v>4</v>
      </c>
      <c r="G42" s="51" t="s">
        <v>5</v>
      </c>
      <c r="H42" s="119" t="s">
        <v>35</v>
      </c>
      <c r="I42" s="52" t="s">
        <v>36</v>
      </c>
      <c r="J42" s="97">
        <f t="shared" si="13"/>
        <v>1665065.42</v>
      </c>
      <c r="K42" s="96">
        <f t="shared" si="13"/>
        <v>99260.5</v>
      </c>
      <c r="L42" s="98">
        <f t="shared" si="13"/>
        <v>1764325.92</v>
      </c>
      <c r="M42" s="97">
        <f t="shared" si="13"/>
        <v>0</v>
      </c>
      <c r="N42" s="96">
        <f t="shared" si="13"/>
        <v>0</v>
      </c>
      <c r="O42" s="98">
        <f t="shared" si="13"/>
        <v>0</v>
      </c>
      <c r="P42" s="97">
        <f t="shared" si="13"/>
        <v>0</v>
      </c>
      <c r="Q42" s="96">
        <f t="shared" si="13"/>
        <v>0</v>
      </c>
      <c r="R42" s="98">
        <f t="shared" si="13"/>
        <v>0</v>
      </c>
    </row>
    <row r="43" spans="1:20" s="4" customFormat="1" ht="25.5" x14ac:dyDescent="0.2">
      <c r="A43" s="8" t="s">
        <v>2</v>
      </c>
      <c r="B43" s="9" t="s">
        <v>3</v>
      </c>
      <c r="C43" s="9" t="s">
        <v>30</v>
      </c>
      <c r="D43" s="9" t="s">
        <v>20</v>
      </c>
      <c r="E43" s="9" t="s">
        <v>3</v>
      </c>
      <c r="F43" s="9" t="s">
        <v>18</v>
      </c>
      <c r="G43" s="9" t="s">
        <v>5</v>
      </c>
      <c r="H43" s="114" t="s">
        <v>35</v>
      </c>
      <c r="I43" s="53" t="s">
        <v>37</v>
      </c>
      <c r="J43" s="75">
        <v>1665065.42</v>
      </c>
      <c r="K43" s="74">
        <v>99260.5</v>
      </c>
      <c r="L43" s="76">
        <f>J43+K43</f>
        <v>1764325.92</v>
      </c>
      <c r="M43" s="75"/>
      <c r="N43" s="74"/>
      <c r="O43" s="76"/>
      <c r="P43" s="75"/>
      <c r="Q43" s="74"/>
      <c r="R43" s="76"/>
    </row>
    <row r="44" spans="1:20" s="4" customFormat="1" ht="27" customHeight="1" x14ac:dyDescent="0.2">
      <c r="A44" s="28" t="s">
        <v>2</v>
      </c>
      <c r="B44" s="29" t="s">
        <v>3</v>
      </c>
      <c r="C44" s="29" t="s">
        <v>30</v>
      </c>
      <c r="D44" s="29" t="s">
        <v>4</v>
      </c>
      <c r="E44" s="29" t="s">
        <v>4</v>
      </c>
      <c r="F44" s="29" t="s">
        <v>4</v>
      </c>
      <c r="G44" s="29" t="s">
        <v>5</v>
      </c>
      <c r="H44" s="30" t="s">
        <v>38</v>
      </c>
      <c r="I44" s="54" t="s">
        <v>39</v>
      </c>
      <c r="J44" s="77">
        <f t="shared" ref="J44:R46" si="14">J45</f>
        <v>182036441.25</v>
      </c>
      <c r="K44" s="73">
        <f t="shared" si="14"/>
        <v>0</v>
      </c>
      <c r="L44" s="78">
        <f t="shared" si="14"/>
        <v>182036441.25</v>
      </c>
      <c r="M44" s="77">
        <f t="shared" si="14"/>
        <v>1665065.42</v>
      </c>
      <c r="N44" s="73">
        <f t="shared" si="14"/>
        <v>99260.5</v>
      </c>
      <c r="O44" s="78">
        <f t="shared" si="14"/>
        <v>1764325.92</v>
      </c>
      <c r="P44" s="77">
        <f t="shared" si="14"/>
        <v>0</v>
      </c>
      <c r="Q44" s="73">
        <f t="shared" si="14"/>
        <v>0</v>
      </c>
      <c r="R44" s="78">
        <f t="shared" si="14"/>
        <v>0</v>
      </c>
    </row>
    <row r="45" spans="1:20" s="4" customFormat="1" ht="27.75" customHeight="1" x14ac:dyDescent="0.2">
      <c r="A45" s="35" t="s">
        <v>2</v>
      </c>
      <c r="B45" s="36" t="s">
        <v>3</v>
      </c>
      <c r="C45" s="36" t="s">
        <v>30</v>
      </c>
      <c r="D45" s="36" t="s">
        <v>20</v>
      </c>
      <c r="E45" s="36" t="s">
        <v>4</v>
      </c>
      <c r="F45" s="36" t="s">
        <v>4</v>
      </c>
      <c r="G45" s="36" t="s">
        <v>5</v>
      </c>
      <c r="H45" s="37" t="s">
        <v>38</v>
      </c>
      <c r="I45" s="49" t="s">
        <v>40</v>
      </c>
      <c r="J45" s="88">
        <f t="shared" si="14"/>
        <v>182036441.25</v>
      </c>
      <c r="K45" s="87">
        <f t="shared" si="14"/>
        <v>0</v>
      </c>
      <c r="L45" s="89">
        <f t="shared" si="14"/>
        <v>182036441.25</v>
      </c>
      <c r="M45" s="88">
        <f t="shared" si="14"/>
        <v>1665065.42</v>
      </c>
      <c r="N45" s="87">
        <f t="shared" si="14"/>
        <v>99260.5</v>
      </c>
      <c r="O45" s="89">
        <f t="shared" si="14"/>
        <v>1764325.92</v>
      </c>
      <c r="P45" s="88">
        <f t="shared" si="14"/>
        <v>0</v>
      </c>
      <c r="Q45" s="87">
        <f t="shared" si="14"/>
        <v>0</v>
      </c>
      <c r="R45" s="89">
        <f t="shared" si="14"/>
        <v>0</v>
      </c>
    </row>
    <row r="46" spans="1:20" s="4" customFormat="1" ht="26.25" customHeight="1" x14ac:dyDescent="0.2">
      <c r="A46" s="50" t="s">
        <v>2</v>
      </c>
      <c r="B46" s="51" t="s">
        <v>3</v>
      </c>
      <c r="C46" s="51" t="s">
        <v>30</v>
      </c>
      <c r="D46" s="51" t="s">
        <v>20</v>
      </c>
      <c r="E46" s="51" t="s">
        <v>3</v>
      </c>
      <c r="F46" s="51" t="s">
        <v>4</v>
      </c>
      <c r="G46" s="51" t="s">
        <v>5</v>
      </c>
      <c r="H46" s="119" t="s">
        <v>41</v>
      </c>
      <c r="I46" s="52" t="s">
        <v>42</v>
      </c>
      <c r="J46" s="97">
        <f t="shared" si="14"/>
        <v>182036441.25</v>
      </c>
      <c r="K46" s="96">
        <f t="shared" si="14"/>
        <v>0</v>
      </c>
      <c r="L46" s="98">
        <f t="shared" si="14"/>
        <v>182036441.25</v>
      </c>
      <c r="M46" s="97">
        <f t="shared" si="14"/>
        <v>1665065.42</v>
      </c>
      <c r="N46" s="96">
        <f t="shared" si="14"/>
        <v>99260.5</v>
      </c>
      <c r="O46" s="98">
        <f t="shared" si="14"/>
        <v>1764325.92</v>
      </c>
      <c r="P46" s="97">
        <f t="shared" si="14"/>
        <v>0</v>
      </c>
      <c r="Q46" s="96">
        <f t="shared" si="14"/>
        <v>0</v>
      </c>
      <c r="R46" s="98">
        <f t="shared" si="14"/>
        <v>0</v>
      </c>
    </row>
    <row r="47" spans="1:20" s="4" customFormat="1" ht="26.25" customHeight="1" thickBot="1" x14ac:dyDescent="0.25">
      <c r="A47" s="55" t="s">
        <v>2</v>
      </c>
      <c r="B47" s="56" t="s">
        <v>3</v>
      </c>
      <c r="C47" s="56" t="s">
        <v>30</v>
      </c>
      <c r="D47" s="56" t="s">
        <v>20</v>
      </c>
      <c r="E47" s="56" t="s">
        <v>3</v>
      </c>
      <c r="F47" s="56" t="s">
        <v>18</v>
      </c>
      <c r="G47" s="56" t="s">
        <v>5</v>
      </c>
      <c r="H47" s="120" t="s">
        <v>41</v>
      </c>
      <c r="I47" s="57" t="s">
        <v>43</v>
      </c>
      <c r="J47" s="85">
        <v>182036441.25</v>
      </c>
      <c r="K47" s="86"/>
      <c r="L47" s="93">
        <f>J47+K47</f>
        <v>182036441.25</v>
      </c>
      <c r="M47" s="85">
        <v>1665065.42</v>
      </c>
      <c r="N47" s="86">
        <v>99260.5</v>
      </c>
      <c r="O47" s="93">
        <f>M47+N47</f>
        <v>1764325.92</v>
      </c>
      <c r="P47" s="85"/>
      <c r="Q47" s="86"/>
      <c r="R47" s="93">
        <f>P47+Q47</f>
        <v>0</v>
      </c>
    </row>
    <row r="48" spans="1:20" s="4" customFormat="1" ht="27" customHeight="1" thickBot="1" x14ac:dyDescent="0.25">
      <c r="A48" s="21" t="s">
        <v>6</v>
      </c>
      <c r="B48" s="22" t="s">
        <v>3</v>
      </c>
      <c r="C48" s="22" t="s">
        <v>44</v>
      </c>
      <c r="D48" s="22" t="s">
        <v>4</v>
      </c>
      <c r="E48" s="22" t="s">
        <v>4</v>
      </c>
      <c r="F48" s="22" t="s">
        <v>4</v>
      </c>
      <c r="G48" s="22" t="s">
        <v>5</v>
      </c>
      <c r="H48" s="23" t="s">
        <v>6</v>
      </c>
      <c r="I48" s="44" t="s">
        <v>45</v>
      </c>
      <c r="J48" s="82">
        <f>J49-J52+J56</f>
        <v>691000</v>
      </c>
      <c r="K48" s="83">
        <f t="shared" ref="K48:R48" si="15">K49-K52+K56</f>
        <v>0</v>
      </c>
      <c r="L48" s="84">
        <f t="shared" si="15"/>
        <v>691000</v>
      </c>
      <c r="M48" s="82">
        <f t="shared" si="15"/>
        <v>0</v>
      </c>
      <c r="N48" s="83">
        <f t="shared" si="15"/>
        <v>0</v>
      </c>
      <c r="O48" s="84">
        <f t="shared" si="15"/>
        <v>0</v>
      </c>
      <c r="P48" s="82">
        <f t="shared" si="15"/>
        <v>0</v>
      </c>
      <c r="Q48" s="83">
        <f t="shared" si="15"/>
        <v>0</v>
      </c>
      <c r="R48" s="84">
        <f t="shared" si="15"/>
        <v>0</v>
      </c>
    </row>
    <row r="49" spans="1:18" s="4" customFormat="1" ht="53.25" customHeight="1" x14ac:dyDescent="0.2">
      <c r="A49" s="24" t="s">
        <v>46</v>
      </c>
      <c r="B49" s="25" t="s">
        <v>3</v>
      </c>
      <c r="C49" s="25" t="s">
        <v>44</v>
      </c>
      <c r="D49" s="25" t="s">
        <v>3</v>
      </c>
      <c r="E49" s="25" t="s">
        <v>4</v>
      </c>
      <c r="F49" s="25" t="s">
        <v>4</v>
      </c>
      <c r="G49" s="25" t="s">
        <v>5</v>
      </c>
      <c r="H49" s="26" t="s">
        <v>6</v>
      </c>
      <c r="I49" s="48" t="s">
        <v>47</v>
      </c>
      <c r="J49" s="79">
        <f t="shared" ref="J49:R50" si="16">J50</f>
        <v>691000</v>
      </c>
      <c r="K49" s="80">
        <f t="shared" si="16"/>
        <v>0</v>
      </c>
      <c r="L49" s="81">
        <f t="shared" si="16"/>
        <v>691000</v>
      </c>
      <c r="M49" s="79">
        <f t="shared" si="16"/>
        <v>0</v>
      </c>
      <c r="N49" s="80">
        <f t="shared" si="16"/>
        <v>0</v>
      </c>
      <c r="O49" s="81">
        <f t="shared" si="16"/>
        <v>0</v>
      </c>
      <c r="P49" s="79">
        <f t="shared" si="16"/>
        <v>0</v>
      </c>
      <c r="Q49" s="80">
        <f t="shared" si="16"/>
        <v>0</v>
      </c>
      <c r="R49" s="81">
        <f t="shared" si="16"/>
        <v>0</v>
      </c>
    </row>
    <row r="50" spans="1:18" s="4" customFormat="1" ht="51" customHeight="1" x14ac:dyDescent="0.2">
      <c r="A50" s="35" t="s">
        <v>46</v>
      </c>
      <c r="B50" s="36" t="s">
        <v>3</v>
      </c>
      <c r="C50" s="36" t="s">
        <v>44</v>
      </c>
      <c r="D50" s="36" t="s">
        <v>3</v>
      </c>
      <c r="E50" s="36" t="s">
        <v>4</v>
      </c>
      <c r="F50" s="36" t="s">
        <v>4</v>
      </c>
      <c r="G50" s="36" t="s">
        <v>5</v>
      </c>
      <c r="H50" s="37" t="s">
        <v>48</v>
      </c>
      <c r="I50" s="49" t="s">
        <v>49</v>
      </c>
      <c r="J50" s="88">
        <f t="shared" si="16"/>
        <v>691000</v>
      </c>
      <c r="K50" s="87">
        <f t="shared" si="16"/>
        <v>0</v>
      </c>
      <c r="L50" s="89">
        <f t="shared" si="16"/>
        <v>691000</v>
      </c>
      <c r="M50" s="88">
        <f t="shared" si="16"/>
        <v>0</v>
      </c>
      <c r="N50" s="87">
        <f t="shared" si="16"/>
        <v>0</v>
      </c>
      <c r="O50" s="89">
        <f t="shared" si="16"/>
        <v>0</v>
      </c>
      <c r="P50" s="88">
        <f t="shared" si="16"/>
        <v>0</v>
      </c>
      <c r="Q50" s="87">
        <f t="shared" si="16"/>
        <v>0</v>
      </c>
      <c r="R50" s="89">
        <f t="shared" si="16"/>
        <v>0</v>
      </c>
    </row>
    <row r="51" spans="1:18" s="4" customFormat="1" ht="42" customHeight="1" x14ac:dyDescent="0.2">
      <c r="A51" s="17" t="s">
        <v>46</v>
      </c>
      <c r="B51" s="10" t="s">
        <v>3</v>
      </c>
      <c r="C51" s="10" t="s">
        <v>44</v>
      </c>
      <c r="D51" s="10" t="s">
        <v>3</v>
      </c>
      <c r="E51" s="10" t="s">
        <v>4</v>
      </c>
      <c r="F51" s="10" t="s">
        <v>18</v>
      </c>
      <c r="G51" s="10" t="s">
        <v>5</v>
      </c>
      <c r="H51" s="27" t="s">
        <v>48</v>
      </c>
      <c r="I51" s="58" t="s">
        <v>66</v>
      </c>
      <c r="J51" s="75">
        <v>691000</v>
      </c>
      <c r="K51" s="74"/>
      <c r="L51" s="76">
        <f>J51+K51</f>
        <v>691000</v>
      </c>
      <c r="M51" s="75"/>
      <c r="N51" s="74"/>
      <c r="O51" s="76">
        <f>M51+N51</f>
        <v>0</v>
      </c>
      <c r="P51" s="75"/>
      <c r="Q51" s="74"/>
      <c r="R51" s="76">
        <f>P51+Q51</f>
        <v>0</v>
      </c>
    </row>
    <row r="52" spans="1:18" s="4" customFormat="1" ht="28.5" customHeight="1" x14ac:dyDescent="0.2">
      <c r="A52" s="59" t="s">
        <v>2</v>
      </c>
      <c r="B52" s="60" t="s">
        <v>3</v>
      </c>
      <c r="C52" s="60" t="s">
        <v>44</v>
      </c>
      <c r="D52" s="60" t="s">
        <v>18</v>
      </c>
      <c r="E52" s="60" t="s">
        <v>4</v>
      </c>
      <c r="F52" s="60" t="s">
        <v>4</v>
      </c>
      <c r="G52" s="60" t="s">
        <v>5</v>
      </c>
      <c r="H52" s="121" t="s">
        <v>6</v>
      </c>
      <c r="I52" s="61" t="s">
        <v>50</v>
      </c>
      <c r="J52" s="105">
        <f>J53</f>
        <v>40913055.030000001</v>
      </c>
      <c r="K52" s="103">
        <f>K53</f>
        <v>0</v>
      </c>
      <c r="L52" s="106">
        <f>L53</f>
        <v>40913055.030000001</v>
      </c>
      <c r="M52" s="105">
        <f t="shared" ref="M52:R52" si="17">M53</f>
        <v>40847975.75</v>
      </c>
      <c r="N52" s="103">
        <f t="shared" si="17"/>
        <v>0</v>
      </c>
      <c r="O52" s="106">
        <f t="shared" si="17"/>
        <v>40847975.75</v>
      </c>
      <c r="P52" s="105">
        <f t="shared" si="17"/>
        <v>41161940.810000002</v>
      </c>
      <c r="Q52" s="103">
        <f t="shared" si="17"/>
        <v>0</v>
      </c>
      <c r="R52" s="106">
        <f t="shared" si="17"/>
        <v>41161940.810000002</v>
      </c>
    </row>
    <row r="53" spans="1:18" s="4" customFormat="1" ht="39.75" customHeight="1" x14ac:dyDescent="0.2">
      <c r="A53" s="62" t="s">
        <v>2</v>
      </c>
      <c r="B53" s="36" t="s">
        <v>3</v>
      </c>
      <c r="C53" s="36" t="s">
        <v>44</v>
      </c>
      <c r="D53" s="36" t="s">
        <v>18</v>
      </c>
      <c r="E53" s="36" t="s">
        <v>3</v>
      </c>
      <c r="F53" s="36" t="s">
        <v>4</v>
      </c>
      <c r="G53" s="36" t="s">
        <v>5</v>
      </c>
      <c r="H53" s="37" t="s">
        <v>6</v>
      </c>
      <c r="I53" s="49" t="s">
        <v>51</v>
      </c>
      <c r="J53" s="88">
        <f t="shared" ref="J53:R53" si="18">J54</f>
        <v>40913055.030000001</v>
      </c>
      <c r="K53" s="87">
        <f t="shared" si="18"/>
        <v>0</v>
      </c>
      <c r="L53" s="89">
        <f t="shared" si="18"/>
        <v>40913055.030000001</v>
      </c>
      <c r="M53" s="88">
        <f t="shared" si="18"/>
        <v>40847975.75</v>
      </c>
      <c r="N53" s="87">
        <f t="shared" si="18"/>
        <v>0</v>
      </c>
      <c r="O53" s="89">
        <f t="shared" si="18"/>
        <v>40847975.75</v>
      </c>
      <c r="P53" s="88">
        <f t="shared" si="18"/>
        <v>41161940.810000002</v>
      </c>
      <c r="Q53" s="87">
        <f t="shared" si="18"/>
        <v>0</v>
      </c>
      <c r="R53" s="89">
        <f t="shared" si="18"/>
        <v>41161940.810000002</v>
      </c>
    </row>
    <row r="54" spans="1:18" s="4" customFormat="1" ht="117" customHeight="1" x14ac:dyDescent="0.2">
      <c r="A54" s="50" t="s">
        <v>2</v>
      </c>
      <c r="B54" s="51" t="s">
        <v>3</v>
      </c>
      <c r="C54" s="51" t="s">
        <v>44</v>
      </c>
      <c r="D54" s="51" t="s">
        <v>18</v>
      </c>
      <c r="E54" s="51" t="s">
        <v>3</v>
      </c>
      <c r="F54" s="51" t="s">
        <v>4</v>
      </c>
      <c r="G54" s="51" t="s">
        <v>5</v>
      </c>
      <c r="H54" s="119" t="s">
        <v>13</v>
      </c>
      <c r="I54" s="63" t="s">
        <v>67</v>
      </c>
      <c r="J54" s="97">
        <f t="shared" ref="J54:R54" si="19">SUM(J55)</f>
        <v>40913055.030000001</v>
      </c>
      <c r="K54" s="96">
        <f t="shared" si="19"/>
        <v>0</v>
      </c>
      <c r="L54" s="98">
        <f t="shared" si="19"/>
        <v>40913055.030000001</v>
      </c>
      <c r="M54" s="97">
        <f t="shared" si="19"/>
        <v>40847975.75</v>
      </c>
      <c r="N54" s="96">
        <f t="shared" si="19"/>
        <v>0</v>
      </c>
      <c r="O54" s="98">
        <f t="shared" si="19"/>
        <v>40847975.75</v>
      </c>
      <c r="P54" s="97">
        <f t="shared" si="19"/>
        <v>41161940.810000002</v>
      </c>
      <c r="Q54" s="96">
        <f t="shared" si="19"/>
        <v>0</v>
      </c>
      <c r="R54" s="98">
        <f t="shared" si="19"/>
        <v>41161940.810000002</v>
      </c>
    </row>
    <row r="55" spans="1:18" s="4" customFormat="1" ht="105.75" customHeight="1" x14ac:dyDescent="0.2">
      <c r="A55" s="8" t="s">
        <v>2</v>
      </c>
      <c r="B55" s="9" t="s">
        <v>3</v>
      </c>
      <c r="C55" s="10" t="s">
        <v>44</v>
      </c>
      <c r="D55" s="9" t="s">
        <v>18</v>
      </c>
      <c r="E55" s="9" t="s">
        <v>3</v>
      </c>
      <c r="F55" s="9" t="s">
        <v>18</v>
      </c>
      <c r="G55" s="9" t="s">
        <v>5</v>
      </c>
      <c r="H55" s="114" t="s">
        <v>15</v>
      </c>
      <c r="I55" s="64" t="s">
        <v>68</v>
      </c>
      <c r="J55" s="75">
        <v>40913055.030000001</v>
      </c>
      <c r="K55" s="74"/>
      <c r="L55" s="76">
        <f>J55+K55</f>
        <v>40913055.030000001</v>
      </c>
      <c r="M55" s="75">
        <v>40847975.75</v>
      </c>
      <c r="N55" s="74"/>
      <c r="O55" s="76">
        <f>M55+N55</f>
        <v>40847975.75</v>
      </c>
      <c r="P55" s="75">
        <v>41161940.810000002</v>
      </c>
      <c r="Q55" s="74"/>
      <c r="R55" s="76">
        <f>P55+Q55</f>
        <v>41161940.810000002</v>
      </c>
    </row>
    <row r="56" spans="1:18" s="4" customFormat="1" ht="40.5" customHeight="1" x14ac:dyDescent="0.2">
      <c r="A56" s="28" t="s">
        <v>2</v>
      </c>
      <c r="B56" s="29" t="s">
        <v>3</v>
      </c>
      <c r="C56" s="29" t="s">
        <v>44</v>
      </c>
      <c r="D56" s="29" t="s">
        <v>30</v>
      </c>
      <c r="E56" s="29" t="s">
        <v>4</v>
      </c>
      <c r="F56" s="29" t="s">
        <v>4</v>
      </c>
      <c r="G56" s="29" t="s">
        <v>5</v>
      </c>
      <c r="H56" s="30" t="s">
        <v>6</v>
      </c>
      <c r="I56" s="54" t="s">
        <v>52</v>
      </c>
      <c r="J56" s="77">
        <f t="shared" ref="J56:R56" si="20">J57</f>
        <v>40913055.030000001</v>
      </c>
      <c r="K56" s="73">
        <f t="shared" si="20"/>
        <v>0</v>
      </c>
      <c r="L56" s="78">
        <f t="shared" si="20"/>
        <v>40913055.030000001</v>
      </c>
      <c r="M56" s="77">
        <f t="shared" si="20"/>
        <v>40847975.75</v>
      </c>
      <c r="N56" s="73">
        <f t="shared" si="20"/>
        <v>0</v>
      </c>
      <c r="O56" s="78">
        <f t="shared" si="20"/>
        <v>40847975.75</v>
      </c>
      <c r="P56" s="77">
        <f t="shared" si="20"/>
        <v>41161940.810000002</v>
      </c>
      <c r="Q56" s="73">
        <f t="shared" si="20"/>
        <v>0</v>
      </c>
      <c r="R56" s="78">
        <f t="shared" si="20"/>
        <v>41161940.810000002</v>
      </c>
    </row>
    <row r="57" spans="1:18" s="4" customFormat="1" ht="39.75" customHeight="1" x14ac:dyDescent="0.2">
      <c r="A57" s="35" t="s">
        <v>2</v>
      </c>
      <c r="B57" s="36" t="s">
        <v>3</v>
      </c>
      <c r="C57" s="36" t="s">
        <v>44</v>
      </c>
      <c r="D57" s="36" t="s">
        <v>30</v>
      </c>
      <c r="E57" s="36" t="s">
        <v>4</v>
      </c>
      <c r="F57" s="36" t="s">
        <v>4</v>
      </c>
      <c r="G57" s="36" t="s">
        <v>5</v>
      </c>
      <c r="H57" s="37" t="s">
        <v>38</v>
      </c>
      <c r="I57" s="49" t="s">
        <v>53</v>
      </c>
      <c r="J57" s="107">
        <f t="shared" ref="J57:R57" si="21">J59</f>
        <v>40913055.030000001</v>
      </c>
      <c r="K57" s="104">
        <f t="shared" si="21"/>
        <v>0</v>
      </c>
      <c r="L57" s="108">
        <f t="shared" si="21"/>
        <v>40913055.030000001</v>
      </c>
      <c r="M57" s="107">
        <f t="shared" si="21"/>
        <v>40847975.75</v>
      </c>
      <c r="N57" s="104">
        <f t="shared" si="21"/>
        <v>0</v>
      </c>
      <c r="O57" s="108">
        <f t="shared" si="21"/>
        <v>40847975.75</v>
      </c>
      <c r="P57" s="107">
        <f t="shared" si="21"/>
        <v>41161940.810000002</v>
      </c>
      <c r="Q57" s="104">
        <f t="shared" si="21"/>
        <v>0</v>
      </c>
      <c r="R57" s="108">
        <f t="shared" si="21"/>
        <v>41161940.810000002</v>
      </c>
    </row>
    <row r="58" spans="1:18" s="4" customFormat="1" ht="39" customHeight="1" x14ac:dyDescent="0.2">
      <c r="A58" s="50" t="s">
        <v>2</v>
      </c>
      <c r="B58" s="51" t="s">
        <v>3</v>
      </c>
      <c r="C58" s="51" t="s">
        <v>44</v>
      </c>
      <c r="D58" s="51" t="s">
        <v>30</v>
      </c>
      <c r="E58" s="51" t="s">
        <v>3</v>
      </c>
      <c r="F58" s="51" t="s">
        <v>18</v>
      </c>
      <c r="G58" s="51" t="s">
        <v>5</v>
      </c>
      <c r="H58" s="119" t="s">
        <v>38</v>
      </c>
      <c r="I58" s="65" t="s">
        <v>54</v>
      </c>
      <c r="J58" s="97">
        <f t="shared" ref="J58:R58" si="22">SUM(J59)</f>
        <v>40913055.030000001</v>
      </c>
      <c r="K58" s="96">
        <f t="shared" si="22"/>
        <v>0</v>
      </c>
      <c r="L58" s="98">
        <f t="shared" si="22"/>
        <v>40913055.030000001</v>
      </c>
      <c r="M58" s="97">
        <f t="shared" si="22"/>
        <v>40847975.75</v>
      </c>
      <c r="N58" s="96">
        <f t="shared" si="22"/>
        <v>0</v>
      </c>
      <c r="O58" s="98">
        <f t="shared" si="22"/>
        <v>40847975.75</v>
      </c>
      <c r="P58" s="97">
        <f t="shared" si="22"/>
        <v>41161940.810000002</v>
      </c>
      <c r="Q58" s="96">
        <f t="shared" si="22"/>
        <v>0</v>
      </c>
      <c r="R58" s="98">
        <f t="shared" si="22"/>
        <v>41161940.810000002</v>
      </c>
    </row>
    <row r="59" spans="1:18" s="4" customFormat="1" ht="54.75" customHeight="1" thickBot="1" x14ac:dyDescent="0.25">
      <c r="A59" s="55" t="s">
        <v>2</v>
      </c>
      <c r="B59" s="56" t="s">
        <v>3</v>
      </c>
      <c r="C59" s="39" t="s">
        <v>44</v>
      </c>
      <c r="D59" s="56" t="s">
        <v>30</v>
      </c>
      <c r="E59" s="56" t="s">
        <v>3</v>
      </c>
      <c r="F59" s="56" t="s">
        <v>18</v>
      </c>
      <c r="G59" s="56" t="s">
        <v>5</v>
      </c>
      <c r="H59" s="120" t="s">
        <v>55</v>
      </c>
      <c r="I59" s="57" t="s">
        <v>56</v>
      </c>
      <c r="J59" s="85">
        <v>40913055.030000001</v>
      </c>
      <c r="K59" s="86"/>
      <c r="L59" s="93">
        <f>J59+K59</f>
        <v>40913055.030000001</v>
      </c>
      <c r="M59" s="85">
        <v>40847975.75</v>
      </c>
      <c r="N59" s="86"/>
      <c r="O59" s="93">
        <f>M59+N59</f>
        <v>40847975.75</v>
      </c>
      <c r="P59" s="85">
        <v>41161940.810000002</v>
      </c>
      <c r="Q59" s="86"/>
      <c r="R59" s="93">
        <f>P59+Q59</f>
        <v>41161940.810000002</v>
      </c>
    </row>
    <row r="60" spans="1:18" s="4" customFormat="1" ht="27" customHeight="1" thickBot="1" x14ac:dyDescent="0.25">
      <c r="A60" s="21"/>
      <c r="B60" s="22"/>
      <c r="C60" s="22"/>
      <c r="D60" s="22"/>
      <c r="E60" s="22"/>
      <c r="F60" s="22"/>
      <c r="G60" s="22"/>
      <c r="H60" s="23"/>
      <c r="I60" s="44" t="s">
        <v>69</v>
      </c>
      <c r="J60" s="82">
        <f t="shared" ref="J60:R60" si="23">J23+J28+J39+J48</f>
        <v>180371375.83000001</v>
      </c>
      <c r="K60" s="83">
        <f t="shared" si="23"/>
        <v>-99260.5</v>
      </c>
      <c r="L60" s="84">
        <f t="shared" si="23"/>
        <v>180272115.33000001</v>
      </c>
      <c r="M60" s="82">
        <f t="shared" si="23"/>
        <v>1665065.42</v>
      </c>
      <c r="N60" s="83">
        <f t="shared" si="23"/>
        <v>99260.5</v>
      </c>
      <c r="O60" s="84">
        <f t="shared" si="23"/>
        <v>1764325.92</v>
      </c>
      <c r="P60" s="82">
        <f t="shared" si="23"/>
        <v>0</v>
      </c>
      <c r="Q60" s="83">
        <f t="shared" si="23"/>
        <v>0</v>
      </c>
      <c r="R60" s="84">
        <f t="shared" si="23"/>
        <v>0</v>
      </c>
    </row>
    <row r="61" spans="1:18" s="4" customFormat="1" hidden="1" x14ac:dyDescent="0.2">
      <c r="A61" s="66"/>
      <c r="B61" s="66"/>
      <c r="C61" s="66"/>
      <c r="D61" s="66"/>
      <c r="E61" s="66"/>
      <c r="F61" s="66"/>
      <c r="G61" s="66"/>
      <c r="H61" s="66"/>
      <c r="I61" s="67"/>
      <c r="J61" s="68"/>
      <c r="K61" s="68"/>
      <c r="L61" s="68"/>
      <c r="M61" s="68"/>
      <c r="N61" s="68"/>
      <c r="O61" s="68"/>
      <c r="P61" s="68"/>
      <c r="Q61" s="68"/>
      <c r="R61" s="68"/>
    </row>
    <row r="62" spans="1:18" x14ac:dyDescent="0.2">
      <c r="A62" s="69"/>
      <c r="B62" s="69"/>
      <c r="C62" s="69"/>
      <c r="D62" s="69"/>
      <c r="E62" s="69"/>
      <c r="F62" s="69"/>
      <c r="G62" s="69"/>
      <c r="H62" s="69"/>
      <c r="I62" s="70"/>
      <c r="J62" s="70"/>
      <c r="K62" s="70"/>
      <c r="L62" s="70"/>
      <c r="M62" s="70"/>
      <c r="N62" s="70"/>
      <c r="O62" s="70"/>
      <c r="P62" s="70"/>
      <c r="Q62" s="70"/>
      <c r="R62" s="70"/>
    </row>
  </sheetData>
  <mergeCells count="12">
    <mergeCell ref="A11:H12"/>
    <mergeCell ref="I11:I12"/>
    <mergeCell ref="J11:L11"/>
    <mergeCell ref="M11:O11"/>
    <mergeCell ref="P11:R11"/>
    <mergeCell ref="Q1:R1"/>
    <mergeCell ref="Q4:R4"/>
    <mergeCell ref="Q3:R3"/>
    <mergeCell ref="A8:R8"/>
    <mergeCell ref="A9:R9"/>
    <mergeCell ref="Q6:R6"/>
    <mergeCell ref="Q5:R5"/>
  </mergeCells>
  <printOptions horizontalCentered="1"/>
  <pageMargins left="0.15748031496062992" right="0.15748031496062992" top="0.6692913385826772" bottom="0.55118110236220474" header="0.31496062992125984" footer="0.31496062992125984"/>
  <pageSetup paperSize="9" scale="88" firstPageNumber="187" fitToHeight="0" orientation="landscape" blackAndWhite="1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01.02.20</vt:lpstr>
      <vt:lpstr>'01.02.20'!Заголовки_для_печати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2020-12-23T13:14:09Z</cp:lastPrinted>
  <dcterms:created xsi:type="dcterms:W3CDTF">2020-02-25T07:48:41Z</dcterms:created>
  <dcterms:modified xsi:type="dcterms:W3CDTF">2020-12-23T13:14:16Z</dcterms:modified>
</cp:coreProperties>
</file>