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2600"/>
  </bookViews>
  <sheets>
    <sheet name="проект" sheetId="1" r:id="rId1"/>
  </sheets>
  <definedNames>
    <definedName name="_xlnm.Print_Titles" localSheetId="0">проект!$6:$8</definedName>
  </definedNames>
  <calcPr calcId="145621"/>
</workbook>
</file>

<file path=xl/calcChain.xml><?xml version="1.0" encoding="utf-8"?>
<calcChain xmlns="http://schemas.openxmlformats.org/spreadsheetml/2006/main">
  <c r="Q44" i="1" l="1"/>
  <c r="N44" i="1"/>
  <c r="N43" i="1" s="1"/>
  <c r="K44" i="1"/>
  <c r="Q21" i="1" l="1"/>
  <c r="Q17" i="1"/>
  <c r="N21" i="1"/>
  <c r="N17" i="1"/>
  <c r="N12" i="1"/>
  <c r="K21" i="1"/>
  <c r="K17" i="1"/>
  <c r="P43" i="1" l="1"/>
  <c r="P42" i="1" s="1"/>
  <c r="Q40" i="1"/>
  <c r="Q39" i="1" s="1"/>
  <c r="Q38" i="1" s="1"/>
  <c r="P40" i="1"/>
  <c r="P39" i="1" s="1"/>
  <c r="P38" i="1" s="1"/>
  <c r="Q36" i="1"/>
  <c r="Q35" i="1" s="1"/>
  <c r="P36" i="1"/>
  <c r="P35" i="1" s="1"/>
  <c r="Q32" i="1"/>
  <c r="Q31" i="1" s="1"/>
  <c r="Q30" i="1" s="1"/>
  <c r="P32" i="1"/>
  <c r="P31" i="1" s="1"/>
  <c r="P30" i="1" s="1"/>
  <c r="R28" i="1"/>
  <c r="R27" i="1" s="1"/>
  <c r="R26" i="1" s="1"/>
  <c r="P28" i="1"/>
  <c r="P27" i="1" s="1"/>
  <c r="P26" i="1" s="1"/>
  <c r="Q20" i="1"/>
  <c r="P21" i="1"/>
  <c r="P20" i="1" s="1"/>
  <c r="Q16" i="1"/>
  <c r="P17" i="1"/>
  <c r="P16" i="1" s="1"/>
  <c r="Q12" i="1"/>
  <c r="P12" i="1"/>
  <c r="Q10" i="1"/>
  <c r="P10" i="1"/>
  <c r="N42" i="1"/>
  <c r="N40" i="1"/>
  <c r="N39" i="1" s="1"/>
  <c r="N38" i="1" s="1"/>
  <c r="N36" i="1"/>
  <c r="N35" i="1" s="1"/>
  <c r="N20" i="1"/>
  <c r="N16" i="1"/>
  <c r="N10" i="1"/>
  <c r="N9" i="1" s="1"/>
  <c r="K40" i="1"/>
  <c r="K39" i="1" s="1"/>
  <c r="K38" i="1" s="1"/>
  <c r="K36" i="1"/>
  <c r="K35" i="1" s="1"/>
  <c r="K32" i="1"/>
  <c r="K31" i="1" s="1"/>
  <c r="K30" i="1" s="1"/>
  <c r="L29" i="1"/>
  <c r="L28" i="1" s="1"/>
  <c r="L27" i="1" s="1"/>
  <c r="L26" i="1" s="1"/>
  <c r="K20" i="1"/>
  <c r="K16" i="1"/>
  <c r="K12" i="1"/>
  <c r="K10" i="1"/>
  <c r="M43" i="1"/>
  <c r="M42" i="1" s="1"/>
  <c r="M40" i="1"/>
  <c r="M39" i="1" s="1"/>
  <c r="M38" i="1" s="1"/>
  <c r="M36" i="1"/>
  <c r="M35" i="1" s="1"/>
  <c r="M32" i="1"/>
  <c r="M31" i="1" s="1"/>
  <c r="M30" i="1" s="1"/>
  <c r="M28" i="1"/>
  <c r="M27" i="1" s="1"/>
  <c r="M26" i="1" s="1"/>
  <c r="M21" i="1"/>
  <c r="M20" i="1" s="1"/>
  <c r="M17" i="1"/>
  <c r="M16" i="1" s="1"/>
  <c r="M12" i="1"/>
  <c r="M10" i="1"/>
  <c r="J43" i="1"/>
  <c r="J42" i="1" s="1"/>
  <c r="J40" i="1"/>
  <c r="J39" i="1" s="1"/>
  <c r="J38" i="1" s="1"/>
  <c r="J36" i="1"/>
  <c r="J35" i="1" s="1"/>
  <c r="J32" i="1"/>
  <c r="J31" i="1" s="1"/>
  <c r="J30" i="1" s="1"/>
  <c r="J28" i="1"/>
  <c r="J27" i="1" s="1"/>
  <c r="J26" i="1" s="1"/>
  <c r="J21" i="1"/>
  <c r="J20" i="1" s="1"/>
  <c r="J17" i="1"/>
  <c r="J16" i="1" s="1"/>
  <c r="J12" i="1"/>
  <c r="J10" i="1"/>
  <c r="K43" i="1" l="1"/>
  <c r="K42" i="1" s="1"/>
  <c r="K34" i="1" s="1"/>
  <c r="M34" i="1"/>
  <c r="J34" i="1"/>
  <c r="N34" i="1"/>
  <c r="P34" i="1"/>
  <c r="P25" i="1"/>
  <c r="J9" i="1"/>
  <c r="Q15" i="1"/>
  <c r="Q14" i="1" s="1"/>
  <c r="M9" i="1"/>
  <c r="Q43" i="1"/>
  <c r="Q42" i="1" s="1"/>
  <c r="Q34" i="1" s="1"/>
  <c r="P9" i="1"/>
  <c r="P15" i="1"/>
  <c r="P14" i="1" s="1"/>
  <c r="Q9" i="1"/>
  <c r="Q25" i="1"/>
  <c r="M25" i="1"/>
  <c r="K25" i="1"/>
  <c r="K9" i="1"/>
  <c r="N15" i="1"/>
  <c r="N14" i="1" s="1"/>
  <c r="M15" i="1"/>
  <c r="M14" i="1" s="1"/>
  <c r="K15" i="1"/>
  <c r="K14" i="1" s="1"/>
  <c r="J25" i="1"/>
  <c r="J15" i="1"/>
  <c r="J14" i="1" s="1"/>
  <c r="Q46" i="1" l="1"/>
  <c r="P46" i="1"/>
  <c r="N46" i="1"/>
  <c r="M46" i="1"/>
  <c r="J46" i="1"/>
  <c r="K46" i="1"/>
</calcChain>
</file>

<file path=xl/sharedStrings.xml><?xml version="1.0" encoding="utf-8"?>
<sst xmlns="http://schemas.openxmlformats.org/spreadsheetml/2006/main" count="342" uniqueCount="76">
  <si>
    <t>КБК</t>
  </si>
  <si>
    <t>004</t>
  </si>
  <si>
    <t>01</t>
  </si>
  <si>
    <t>00</t>
  </si>
  <si>
    <t>0000</t>
  </si>
  <si>
    <t>000</t>
  </si>
  <si>
    <t>700</t>
  </si>
  <si>
    <t>03</t>
  </si>
  <si>
    <t>710</t>
  </si>
  <si>
    <t>800</t>
  </si>
  <si>
    <t>810</t>
  </si>
  <si>
    <t>04</t>
  </si>
  <si>
    <t>02</t>
  </si>
  <si>
    <t>Кредиты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</si>
  <si>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</si>
  <si>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</si>
  <si>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2603</t>
  </si>
  <si>
    <t>Получение бюджетом городского округа бюджетных кредитов, предоставленных для покрытия временных кассовых разрывов, возникающих при исполнении бюджета городского округа</t>
  </si>
  <si>
    <t>8002</t>
  </si>
  <si>
    <t>Погашение бюджетом городского округабюджетных кредитов, предоставленных для покрытия временных кассовых разрывов, возникающих при исполнении бюджета городского округа</t>
  </si>
  <si>
    <t>05</t>
  </si>
  <si>
    <t>500</t>
  </si>
  <si>
    <t>Увеличение остатков средств бюджетов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</si>
  <si>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</si>
  <si>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</si>
  <si>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</si>
  <si>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</si>
  <si>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</si>
  <si>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</si>
  <si>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</si>
  <si>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</si>
  <si>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</si>
  <si>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</si>
  <si>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06</t>
  </si>
  <si>
    <t>Иные источники внутреннего финансирования дефицитов бюджетов</t>
  </si>
  <si>
    <t>015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</si>
  <si>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</si>
  <si>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</si>
  <si>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</si>
  <si>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 xml:space="preserve">Исполнение государственных и муниципальных гарантий </t>
  </si>
  <si>
    <t>Исполнение государственных и муниципальных гарантий в валюте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</si>
  <si>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</si>
  <si>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</si>
  <si>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</si>
  <si>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</si>
  <si>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</si>
  <si>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Бюджетные кредиты из других бюджетов бюджетной системы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</si>
  <si>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</si>
  <si>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</si>
  <si>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Сумма                        на 2020 год</t>
  </si>
  <si>
    <t>Сумма                        на 2021 год</t>
  </si>
  <si>
    <t>Сумма                        на 2022 год</t>
  </si>
  <si>
    <t>(рублей)</t>
  </si>
  <si>
    <t xml:space="preserve">Сумма                                 </t>
  </si>
  <si>
    <t>2021 год</t>
  </si>
  <si>
    <t>Сумма</t>
  </si>
  <si>
    <t>2022 год</t>
  </si>
  <si>
    <t>1</t>
  </si>
  <si>
    <t>2</t>
  </si>
  <si>
    <t>Наименование</t>
  </si>
  <si>
    <t>Средства от продажи акций и иных форм участия в капитале, находящихся в собственности городских округов</t>
  </si>
  <si>
    <t>2023 год</t>
  </si>
  <si>
    <t>Бюджетные кредиты из других бюджетов бюджетной системы Российской Федерации в валюте Российской Федерации</t>
  </si>
  <si>
    <t>Получение бюджетных кредитов из других бюджетов бюджетной системы Российской Федерации в валюте Российской Федерации</t>
  </si>
  <si>
    <t>Получение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</si>
  <si>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</si>
  <si>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</si>
  <si>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</si>
  <si>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Итого источников внутреннего финансирования дефицита бюджета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</si>
  <si>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</si>
  <si>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бюджетами городских округов в валюте Российской Федерации</t>
  </si>
  <si>
    <t>Получение бюджетом городского округа бюджетных кредитов на пополнение остатка средств на едином счете бюджета</t>
  </si>
  <si>
    <t>Погашение бюджетом городского округа бюджетных кредитов на пополнение остатка средств на едином счете бюджета</t>
  </si>
  <si>
    <t>на 2021 год и на плановый период 2022 и 2023 годов</t>
  </si>
  <si>
    <t xml:space="preserve">Источники внутреннего финансирования дефицита бюджета города Брянска </t>
  </si>
  <si>
    <t xml:space="preserve">ПРИЛОЖЕНИЕ № 9
к Решению Брянского городского Совета народных депутатов «О бюджете городского округа город Брянск на 2021 год и на плановый период 2022 и 2023 годов»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</si>
</sst>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Times New Roman Cyr"/>
      <charset val="204"/>
    </font>
    <font>
      <b/>
      <sz val="11"/>
      <name val="Times New Roman Cyr"/>
      <charset val="204"/>
    </font>
    <font>
      <sz val="14"/>
      <name val="Times New Roman Cyr"/>
      <charset val="204"/>
    </font>
    <font>
      <b/>
      <sz val="12"/>
      <name val="Times New Roman Cyr"/>
      <charset val="204"/>
    </font>
    <font>
      <b/>
      <sz val="14"/>
      <name val="Times New Roman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i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vertical="top"/>
    </xf>
    <xf numFmtId="4" fontId="0" fillId="0" borderId="0" xfId="0" applyNumberFormat="1" applyAlignment="1">
      <alignment vertical="top"/>
    </xf>
    <xf numFmtId="0" fontId="0" fillId="0" borderId="0" xfId="0" applyFont="1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0" borderId="1" xfId="0" applyFont="1" applyBorder="1"/>
    <xf numFmtId="49" fontId="3" fillId="0" borderId="1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49" fontId="3" fillId="2" borderId="1" xfId="0" applyNumberFormat="1" applyFont="1" applyFill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49" fontId="6" fillId="0" borderId="1" xfId="0" applyNumberFormat="1" applyFont="1" applyFill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49" fontId="7" fillId="0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center"/>
    </xf>
    <xf numFmtId="49" fontId="6" fillId="0" borderId="1" xfId="0" applyNumberFormat="1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right" vertical="center"/>
    </xf>
    <xf numFmtId="49" fontId="7" fillId="0" borderId="1" xfId="0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right" vertical="center"/>
    </xf>
    <xf numFmtId="2" fontId="5" fillId="0" borderId="1" xfId="0" applyNumberFormat="1" applyFont="1" applyFill="1" applyBorder="1" applyAlignment="1">
      <alignment vertical="top" wrapText="1"/>
    </xf>
    <xf numFmtId="14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49" fontId="0" fillId="0" borderId="1" xfId="0" applyNumberFormat="1" applyFont="1" applyBorder="1" applyAlignment="1">
      <alignment horizontal="center" vertical="top"/>
    </xf>
    <xf numFmtId="49" fontId="0" fillId="0" borderId="1" xfId="0" applyNumberFormat="1" applyFont="1" applyBorder="1" applyAlignment="1">
      <alignment vertical="top" wrapText="1"/>
    </xf>
    <xf numFmtId="0" fontId="0" fillId="0" borderId="1" xfId="0" applyFont="1" applyBorder="1" applyAlignment="1">
      <alignment vertical="top"/>
    </xf>
    <xf numFmtId="0" fontId="0" fillId="0" borderId="1" xfId="0" applyFont="1" applyBorder="1" applyAlignment="1">
      <alignment horizontal="center"/>
    </xf>
    <xf numFmtId="0" fontId="0" fillId="0" borderId="1" xfId="0" applyFont="1" applyBorder="1"/>
    <xf numFmtId="0" fontId="2" fillId="0" borderId="0" xfId="0" applyFont="1" applyAlignment="1">
      <alignment horizontal="center"/>
    </xf>
    <xf numFmtId="4" fontId="5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0" fillId="0" borderId="0" xfId="0" applyAlignment="1"/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14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8"/>
  <sheetViews>
    <sheetView tabSelected="1" topLeftCell="A43" zoomScaleNormal="100" workbookViewId="0">
      <selection activeCell="I11" sqref="I11"/>
    </sheetView>
  </sheetViews>
  <sheetFormatPr defaultRowHeight="12.75" x14ac:dyDescent="0.2"/>
  <cols>
    <col min="1" max="1" width="4.83203125" style="4" customWidth="1"/>
    <col min="2" max="2" width="3.6640625" style="4" customWidth="1"/>
    <col min="3" max="3" width="3.5" style="4" customWidth="1"/>
    <col min="4" max="4" width="3.6640625" style="4" customWidth="1"/>
    <col min="5" max="5" width="3.1640625" style="4" customWidth="1"/>
    <col min="6" max="6" width="3.5" style="4" customWidth="1"/>
    <col min="7" max="7" width="6.33203125" style="4" customWidth="1"/>
    <col min="8" max="8" width="6.6640625" style="4" customWidth="1"/>
    <col min="9" max="9" width="53.6640625" customWidth="1"/>
    <col min="10" max="10" width="17.83203125" hidden="1" customWidth="1"/>
    <col min="11" max="11" width="17.83203125" customWidth="1"/>
    <col min="12" max="12" width="9.33203125" customWidth="1"/>
    <col min="13" max="13" width="17.83203125" hidden="1" customWidth="1"/>
    <col min="14" max="14" width="17.83203125" customWidth="1"/>
    <col min="15" max="15" width="8.5" customWidth="1"/>
    <col min="16" max="16" width="17.83203125" hidden="1" customWidth="1"/>
    <col min="17" max="17" width="17.83203125" customWidth="1"/>
    <col min="18" max="18" width="8.6640625" customWidth="1"/>
    <col min="20" max="20" width="13.33203125" customWidth="1"/>
  </cols>
  <sheetData>
    <row r="1" spans="1:19" ht="146.25" customHeight="1" x14ac:dyDescent="0.3">
      <c r="N1" s="39" t="s">
        <v>75</v>
      </c>
      <c r="O1" s="40"/>
      <c r="P1" s="40"/>
      <c r="Q1" s="40"/>
      <c r="R1" s="40"/>
      <c r="S1" s="7"/>
    </row>
    <row r="3" spans="1:19" ht="18.75" x14ac:dyDescent="0.3">
      <c r="A3" s="41" t="s">
        <v>74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</row>
    <row r="4" spans="1:19" ht="18.75" x14ac:dyDescent="0.3">
      <c r="A4" s="41" t="s">
        <v>73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</row>
    <row r="5" spans="1:19" ht="18.75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34" t="s">
        <v>52</v>
      </c>
    </row>
    <row r="6" spans="1:19" ht="23.25" customHeight="1" x14ac:dyDescent="0.25">
      <c r="A6" s="46" t="s">
        <v>0</v>
      </c>
      <c r="B6" s="46"/>
      <c r="C6" s="46"/>
      <c r="D6" s="46"/>
      <c r="E6" s="46"/>
      <c r="F6" s="46"/>
      <c r="G6" s="46"/>
      <c r="H6" s="46"/>
      <c r="I6" s="47" t="s">
        <v>59</v>
      </c>
      <c r="J6" s="8"/>
      <c r="K6" s="42" t="s">
        <v>54</v>
      </c>
      <c r="L6" s="42"/>
      <c r="M6" s="8"/>
      <c r="N6" s="42" t="s">
        <v>56</v>
      </c>
      <c r="O6" s="42"/>
      <c r="P6" s="8"/>
      <c r="Q6" s="42" t="s">
        <v>61</v>
      </c>
      <c r="R6" s="42"/>
    </row>
    <row r="7" spans="1:19" s="5" customFormat="1" ht="60.75" customHeight="1" x14ac:dyDescent="0.2">
      <c r="A7" s="46"/>
      <c r="B7" s="46"/>
      <c r="C7" s="46"/>
      <c r="D7" s="46"/>
      <c r="E7" s="46"/>
      <c r="F7" s="46"/>
      <c r="G7" s="46"/>
      <c r="H7" s="46"/>
      <c r="I7" s="47"/>
      <c r="J7" s="26" t="s">
        <v>49</v>
      </c>
      <c r="K7" s="43" t="s">
        <v>53</v>
      </c>
      <c r="L7" s="43"/>
      <c r="M7" s="26" t="s">
        <v>50</v>
      </c>
      <c r="N7" s="43" t="s">
        <v>55</v>
      </c>
      <c r="O7" s="43"/>
      <c r="P7" s="26" t="s">
        <v>51</v>
      </c>
      <c r="Q7" s="43" t="s">
        <v>55</v>
      </c>
      <c r="R7" s="43"/>
    </row>
    <row r="8" spans="1:19" s="1" customFormat="1" ht="15.75" x14ac:dyDescent="0.2">
      <c r="A8" s="45" t="s">
        <v>57</v>
      </c>
      <c r="B8" s="45"/>
      <c r="C8" s="45"/>
      <c r="D8" s="45"/>
      <c r="E8" s="45"/>
      <c r="F8" s="45"/>
      <c r="G8" s="45"/>
      <c r="H8" s="45"/>
      <c r="I8" s="9" t="s">
        <v>58</v>
      </c>
      <c r="J8" s="27"/>
      <c r="K8" s="44">
        <v>3</v>
      </c>
      <c r="L8" s="44"/>
      <c r="M8" s="27"/>
      <c r="N8" s="44">
        <v>4</v>
      </c>
      <c r="O8" s="44"/>
      <c r="P8" s="27"/>
      <c r="Q8" s="44">
        <v>5</v>
      </c>
      <c r="R8" s="44"/>
    </row>
    <row r="9" spans="1:19" s="1" customFormat="1" ht="60.75" customHeight="1" x14ac:dyDescent="0.2">
      <c r="A9" s="12" t="s">
        <v>1</v>
      </c>
      <c r="B9" s="12" t="s">
        <v>2</v>
      </c>
      <c r="C9" s="12" t="s">
        <v>12</v>
      </c>
      <c r="D9" s="28" t="s">
        <v>3</v>
      </c>
      <c r="E9" s="28" t="s">
        <v>3</v>
      </c>
      <c r="F9" s="28" t="s">
        <v>3</v>
      </c>
      <c r="G9" s="28" t="s">
        <v>4</v>
      </c>
      <c r="H9" s="28" t="s">
        <v>5</v>
      </c>
      <c r="I9" s="17" t="s">
        <v>13</v>
      </c>
      <c r="J9" s="18">
        <f t="shared" ref="J9:P9" si="0">J10-J12</f>
        <v>-691000</v>
      </c>
      <c r="K9" s="38">
        <f>K10-K12</f>
        <v>78400000</v>
      </c>
      <c r="L9" s="38"/>
      <c r="M9" s="18">
        <f t="shared" si="0"/>
        <v>0</v>
      </c>
      <c r="N9" s="38">
        <f>SUM(N10-N12)</f>
        <v>0</v>
      </c>
      <c r="O9" s="38"/>
      <c r="P9" s="18">
        <f t="shared" si="0"/>
        <v>0</v>
      </c>
      <c r="Q9" s="38">
        <f>Q10-Q12</f>
        <v>0</v>
      </c>
      <c r="R9" s="38"/>
    </row>
    <row r="10" spans="1:19" s="3" customFormat="1" ht="63" customHeight="1" x14ac:dyDescent="0.2">
      <c r="A10" s="12" t="s">
        <v>1</v>
      </c>
      <c r="B10" s="12" t="s">
        <v>2</v>
      </c>
      <c r="C10" s="12" t="s">
        <v>12</v>
      </c>
      <c r="D10" s="28" t="s">
        <v>3</v>
      </c>
      <c r="E10" s="28" t="s">
        <v>3</v>
      </c>
      <c r="F10" s="28" t="s">
        <v>3</v>
      </c>
      <c r="G10" s="28" t="s">
        <v>4</v>
      </c>
      <c r="H10" s="28" t="s">
        <v>6</v>
      </c>
      <c r="I10" s="17" t="s">
        <v>69</v>
      </c>
      <c r="J10" s="18">
        <f t="shared" ref="J10:P10" si="1">SUM(J11)</f>
        <v>1570167834</v>
      </c>
      <c r="K10" s="38">
        <f>SUM(K11)</f>
        <v>1319408166</v>
      </c>
      <c r="L10" s="38"/>
      <c r="M10" s="18">
        <f t="shared" si="1"/>
        <v>1236110000</v>
      </c>
      <c r="N10" s="38">
        <f>SUM(N11)</f>
        <v>1193100000</v>
      </c>
      <c r="O10" s="38"/>
      <c r="P10" s="18">
        <f t="shared" si="1"/>
        <v>1225157834</v>
      </c>
      <c r="Q10" s="38">
        <f>SUM(Q11)</f>
        <v>1166308166</v>
      </c>
      <c r="R10" s="38"/>
    </row>
    <row r="11" spans="1:19" s="1" customFormat="1" ht="78.75" customHeight="1" x14ac:dyDescent="0.2">
      <c r="A11" s="10" t="s">
        <v>1</v>
      </c>
      <c r="B11" s="10" t="s">
        <v>2</v>
      </c>
      <c r="C11" s="10" t="s">
        <v>12</v>
      </c>
      <c r="D11" s="11" t="s">
        <v>3</v>
      </c>
      <c r="E11" s="11" t="s">
        <v>3</v>
      </c>
      <c r="F11" s="11" t="s">
        <v>11</v>
      </c>
      <c r="G11" s="11" t="s">
        <v>4</v>
      </c>
      <c r="H11" s="11" t="s">
        <v>8</v>
      </c>
      <c r="I11" s="19" t="s">
        <v>70</v>
      </c>
      <c r="J11" s="20">
        <v>1570167834</v>
      </c>
      <c r="K11" s="35">
        <v>1319408166</v>
      </c>
      <c r="L11" s="35"/>
      <c r="M11" s="20">
        <v>1236110000</v>
      </c>
      <c r="N11" s="35">
        <v>1193100000</v>
      </c>
      <c r="O11" s="35"/>
      <c r="P11" s="20">
        <v>1225157834</v>
      </c>
      <c r="Q11" s="35">
        <v>1166308166</v>
      </c>
      <c r="R11" s="35"/>
    </row>
    <row r="12" spans="1:19" s="3" customFormat="1" ht="71.25" customHeight="1" x14ac:dyDescent="0.2">
      <c r="A12" s="12" t="s">
        <v>1</v>
      </c>
      <c r="B12" s="12" t="s">
        <v>2</v>
      </c>
      <c r="C12" s="12" t="s">
        <v>12</v>
      </c>
      <c r="D12" s="28" t="s">
        <v>3</v>
      </c>
      <c r="E12" s="28" t="s">
        <v>3</v>
      </c>
      <c r="F12" s="28" t="s">
        <v>3</v>
      </c>
      <c r="G12" s="28" t="s">
        <v>4</v>
      </c>
      <c r="H12" s="28" t="s">
        <v>9</v>
      </c>
      <c r="I12" s="17" t="s">
        <v>14</v>
      </c>
      <c r="J12" s="18">
        <f t="shared" ref="J12:P12" si="2">J13</f>
        <v>1570858834</v>
      </c>
      <c r="K12" s="38">
        <f>K13</f>
        <v>1241008166</v>
      </c>
      <c r="L12" s="38"/>
      <c r="M12" s="18">
        <f t="shared" si="2"/>
        <v>1236110000</v>
      </c>
      <c r="N12" s="38">
        <f>SUM(N13)</f>
        <v>1193100000</v>
      </c>
      <c r="O12" s="38"/>
      <c r="P12" s="18">
        <f t="shared" si="2"/>
        <v>1225157834</v>
      </c>
      <c r="Q12" s="38">
        <f>Q13</f>
        <v>1166308166</v>
      </c>
      <c r="R12" s="38"/>
    </row>
    <row r="13" spans="1:19" s="1" customFormat="1" ht="71.25" customHeight="1" x14ac:dyDescent="0.2">
      <c r="A13" s="10" t="s">
        <v>1</v>
      </c>
      <c r="B13" s="10" t="s">
        <v>2</v>
      </c>
      <c r="C13" s="10" t="s">
        <v>12</v>
      </c>
      <c r="D13" s="11" t="s">
        <v>3</v>
      </c>
      <c r="E13" s="11" t="s">
        <v>3</v>
      </c>
      <c r="F13" s="11" t="s">
        <v>11</v>
      </c>
      <c r="G13" s="11" t="s">
        <v>4</v>
      </c>
      <c r="H13" s="11" t="s">
        <v>10</v>
      </c>
      <c r="I13" s="19" t="s">
        <v>15</v>
      </c>
      <c r="J13" s="20">
        <v>1570858834</v>
      </c>
      <c r="K13" s="35">
        <v>1241008166</v>
      </c>
      <c r="L13" s="35"/>
      <c r="M13" s="20">
        <v>1236110000</v>
      </c>
      <c r="N13" s="35">
        <v>1193100000</v>
      </c>
      <c r="O13" s="35"/>
      <c r="P13" s="20">
        <v>1225157834</v>
      </c>
      <c r="Q13" s="35">
        <v>1166308166</v>
      </c>
      <c r="R13" s="35"/>
    </row>
    <row r="14" spans="1:19" s="1" customFormat="1" ht="53.25" customHeight="1" x14ac:dyDescent="0.2">
      <c r="A14" s="12" t="s">
        <v>1</v>
      </c>
      <c r="B14" s="12" t="s">
        <v>2</v>
      </c>
      <c r="C14" s="12" t="s">
        <v>7</v>
      </c>
      <c r="D14" s="28" t="s">
        <v>3</v>
      </c>
      <c r="E14" s="28" t="s">
        <v>3</v>
      </c>
      <c r="F14" s="28" t="s">
        <v>3</v>
      </c>
      <c r="G14" s="28" t="s">
        <v>4</v>
      </c>
      <c r="H14" s="28" t="s">
        <v>5</v>
      </c>
      <c r="I14" s="17" t="s">
        <v>46</v>
      </c>
      <c r="J14" s="18">
        <f t="shared" ref="J14:P14" si="3">J15</f>
        <v>0</v>
      </c>
      <c r="K14" s="38">
        <f>K15</f>
        <v>0</v>
      </c>
      <c r="L14" s="38"/>
      <c r="M14" s="18">
        <f t="shared" si="3"/>
        <v>0</v>
      </c>
      <c r="N14" s="38">
        <f>N15</f>
        <v>0</v>
      </c>
      <c r="O14" s="38"/>
      <c r="P14" s="18">
        <f t="shared" si="3"/>
        <v>0</v>
      </c>
      <c r="Q14" s="38">
        <f>Q15</f>
        <v>0</v>
      </c>
      <c r="R14" s="38"/>
    </row>
    <row r="15" spans="1:19" s="1" customFormat="1" ht="74.25" customHeight="1" x14ac:dyDescent="0.2">
      <c r="A15" s="12" t="s">
        <v>1</v>
      </c>
      <c r="B15" s="12" t="s">
        <v>2</v>
      </c>
      <c r="C15" s="12" t="s">
        <v>7</v>
      </c>
      <c r="D15" s="28" t="s">
        <v>2</v>
      </c>
      <c r="E15" s="28" t="s">
        <v>3</v>
      </c>
      <c r="F15" s="28" t="s">
        <v>3</v>
      </c>
      <c r="G15" s="28" t="s">
        <v>4</v>
      </c>
      <c r="H15" s="28" t="s">
        <v>5</v>
      </c>
      <c r="I15" s="17" t="s">
        <v>62</v>
      </c>
      <c r="J15" s="18">
        <f t="shared" ref="J15:P15" si="4">J16-J20</f>
        <v>0</v>
      </c>
      <c r="K15" s="38">
        <f>K16-K20</f>
        <v>0</v>
      </c>
      <c r="L15" s="38"/>
      <c r="M15" s="18">
        <f t="shared" si="4"/>
        <v>0</v>
      </c>
      <c r="N15" s="38">
        <f>N16-N20</f>
        <v>0</v>
      </c>
      <c r="O15" s="38"/>
      <c r="P15" s="18">
        <f t="shared" si="4"/>
        <v>0</v>
      </c>
      <c r="Q15" s="38">
        <f>Q16-Q20</f>
        <v>0</v>
      </c>
      <c r="R15" s="38"/>
    </row>
    <row r="16" spans="1:19" s="3" customFormat="1" ht="75" customHeight="1" x14ac:dyDescent="0.2">
      <c r="A16" s="12" t="s">
        <v>1</v>
      </c>
      <c r="B16" s="12" t="s">
        <v>2</v>
      </c>
      <c r="C16" s="12" t="s">
        <v>7</v>
      </c>
      <c r="D16" s="28" t="s">
        <v>2</v>
      </c>
      <c r="E16" s="28" t="s">
        <v>3</v>
      </c>
      <c r="F16" s="28" t="s">
        <v>3</v>
      </c>
      <c r="G16" s="28" t="s">
        <v>4</v>
      </c>
      <c r="H16" s="28" t="s">
        <v>6</v>
      </c>
      <c r="I16" s="17" t="s">
        <v>63</v>
      </c>
      <c r="J16" s="18">
        <f t="shared" ref="J16:P16" si="5">J17</f>
        <v>1024854600</v>
      </c>
      <c r="K16" s="38">
        <f>K17</f>
        <v>670088050</v>
      </c>
      <c r="L16" s="38"/>
      <c r="M16" s="18">
        <f t="shared" si="5"/>
        <v>974338500</v>
      </c>
      <c r="N16" s="38">
        <f>N17</f>
        <v>659055666.65999997</v>
      </c>
      <c r="O16" s="38"/>
      <c r="P16" s="18">
        <f t="shared" si="5"/>
        <v>993466740</v>
      </c>
      <c r="Q16" s="38">
        <f>Q17</f>
        <v>628366333.34000003</v>
      </c>
      <c r="R16" s="38"/>
    </row>
    <row r="17" spans="1:20" s="3" customFormat="1" ht="93.75" customHeight="1" x14ac:dyDescent="0.2">
      <c r="A17" s="10" t="s">
        <v>1</v>
      </c>
      <c r="B17" s="10" t="s">
        <v>2</v>
      </c>
      <c r="C17" s="10" t="s">
        <v>7</v>
      </c>
      <c r="D17" s="11" t="s">
        <v>2</v>
      </c>
      <c r="E17" s="11" t="s">
        <v>3</v>
      </c>
      <c r="F17" s="11" t="s">
        <v>11</v>
      </c>
      <c r="G17" s="11" t="s">
        <v>4</v>
      </c>
      <c r="H17" s="11" t="s">
        <v>8</v>
      </c>
      <c r="I17" s="19" t="s">
        <v>64</v>
      </c>
      <c r="J17" s="20">
        <f t="shared" ref="J17:P17" si="6">SUM(J18:J19)</f>
        <v>1024854600</v>
      </c>
      <c r="K17" s="35">
        <f>SUM(K19)</f>
        <v>670088050</v>
      </c>
      <c r="L17" s="35"/>
      <c r="M17" s="20">
        <f t="shared" si="6"/>
        <v>974338500</v>
      </c>
      <c r="N17" s="35">
        <f>SUM(N19)</f>
        <v>659055666.65999997</v>
      </c>
      <c r="O17" s="35"/>
      <c r="P17" s="20">
        <f t="shared" si="6"/>
        <v>993466740</v>
      </c>
      <c r="Q17" s="35">
        <f>SUM(Q19)</f>
        <v>628366333.34000003</v>
      </c>
      <c r="R17" s="35"/>
    </row>
    <row r="18" spans="1:20" s="1" customFormat="1" ht="78.75" hidden="1" customHeight="1" x14ac:dyDescent="0.2">
      <c r="A18" s="10" t="s">
        <v>1</v>
      </c>
      <c r="B18" s="10" t="s">
        <v>2</v>
      </c>
      <c r="C18" s="10" t="s">
        <v>7</v>
      </c>
      <c r="D18" s="11" t="s">
        <v>2</v>
      </c>
      <c r="E18" s="11" t="s">
        <v>3</v>
      </c>
      <c r="F18" s="11" t="s">
        <v>11</v>
      </c>
      <c r="G18" s="11" t="s">
        <v>16</v>
      </c>
      <c r="H18" s="11" t="s">
        <v>8</v>
      </c>
      <c r="I18" s="19" t="s">
        <v>17</v>
      </c>
      <c r="J18" s="20">
        <v>0</v>
      </c>
      <c r="K18" s="20"/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/>
      <c r="R18" s="20">
        <v>0</v>
      </c>
    </row>
    <row r="19" spans="1:20" s="1" customFormat="1" ht="75.75" customHeight="1" x14ac:dyDescent="0.2">
      <c r="A19" s="10" t="s">
        <v>1</v>
      </c>
      <c r="B19" s="10" t="s">
        <v>2</v>
      </c>
      <c r="C19" s="10" t="s">
        <v>7</v>
      </c>
      <c r="D19" s="11" t="s">
        <v>2</v>
      </c>
      <c r="E19" s="11" t="s">
        <v>3</v>
      </c>
      <c r="F19" s="11" t="s">
        <v>11</v>
      </c>
      <c r="G19" s="11" t="s">
        <v>18</v>
      </c>
      <c r="H19" s="11" t="s">
        <v>8</v>
      </c>
      <c r="I19" s="19" t="s">
        <v>71</v>
      </c>
      <c r="J19" s="20">
        <v>1024854600</v>
      </c>
      <c r="K19" s="35">
        <v>670088050</v>
      </c>
      <c r="L19" s="35"/>
      <c r="M19" s="20">
        <v>974338500</v>
      </c>
      <c r="N19" s="35">
        <v>659055666.65999997</v>
      </c>
      <c r="O19" s="35"/>
      <c r="P19" s="20">
        <v>993466740</v>
      </c>
      <c r="Q19" s="35">
        <v>628366333.34000003</v>
      </c>
      <c r="R19" s="35"/>
    </row>
    <row r="20" spans="1:20" s="3" customFormat="1" ht="93.75" customHeight="1" x14ac:dyDescent="0.2">
      <c r="A20" s="12" t="s">
        <v>1</v>
      </c>
      <c r="B20" s="12" t="s">
        <v>2</v>
      </c>
      <c r="C20" s="12" t="s">
        <v>7</v>
      </c>
      <c r="D20" s="28" t="s">
        <v>2</v>
      </c>
      <c r="E20" s="28" t="s">
        <v>3</v>
      </c>
      <c r="F20" s="28" t="s">
        <v>3</v>
      </c>
      <c r="G20" s="28" t="s">
        <v>4</v>
      </c>
      <c r="H20" s="28" t="s">
        <v>9</v>
      </c>
      <c r="I20" s="17" t="s">
        <v>65</v>
      </c>
      <c r="J20" s="18">
        <f t="shared" ref="J20:P20" si="7">J21</f>
        <v>1024854600</v>
      </c>
      <c r="K20" s="38">
        <f>K21</f>
        <v>670088050</v>
      </c>
      <c r="L20" s="38"/>
      <c r="M20" s="18">
        <f t="shared" si="7"/>
        <v>974338500</v>
      </c>
      <c r="N20" s="38">
        <f>N21</f>
        <v>659055666.65999997</v>
      </c>
      <c r="O20" s="38"/>
      <c r="P20" s="18">
        <f t="shared" si="7"/>
        <v>993466740</v>
      </c>
      <c r="Q20" s="38">
        <f>Q21</f>
        <v>628366333.34000003</v>
      </c>
      <c r="R20" s="38"/>
    </row>
    <row r="21" spans="1:20" s="3" customFormat="1" ht="66" customHeight="1" x14ac:dyDescent="0.2">
      <c r="A21" s="10" t="s">
        <v>1</v>
      </c>
      <c r="B21" s="10" t="s">
        <v>2</v>
      </c>
      <c r="C21" s="10" t="s">
        <v>7</v>
      </c>
      <c r="D21" s="11" t="s">
        <v>2</v>
      </c>
      <c r="E21" s="11" t="s">
        <v>3</v>
      </c>
      <c r="F21" s="11" t="s">
        <v>11</v>
      </c>
      <c r="G21" s="11" t="s">
        <v>4</v>
      </c>
      <c r="H21" s="11" t="s">
        <v>10</v>
      </c>
      <c r="I21" s="19" t="s">
        <v>66</v>
      </c>
      <c r="J21" s="20">
        <f t="shared" ref="J21:P21" si="8">SUM(J22:J23)</f>
        <v>1024854600</v>
      </c>
      <c r="K21" s="35">
        <f>SUM(K23)</f>
        <v>670088050</v>
      </c>
      <c r="L21" s="35"/>
      <c r="M21" s="20">
        <f t="shared" si="8"/>
        <v>974338500</v>
      </c>
      <c r="N21" s="35">
        <f>SUM(N23)</f>
        <v>659055666.65999997</v>
      </c>
      <c r="O21" s="35"/>
      <c r="P21" s="20">
        <f t="shared" si="8"/>
        <v>993466740</v>
      </c>
      <c r="Q21" s="35">
        <f>SUM(Q23)</f>
        <v>628366333.34000003</v>
      </c>
      <c r="R21" s="35"/>
    </row>
    <row r="22" spans="1:20" s="1" customFormat="1" ht="78.75" hidden="1" customHeight="1" x14ac:dyDescent="0.2">
      <c r="A22" s="10" t="s">
        <v>1</v>
      </c>
      <c r="B22" s="10" t="s">
        <v>2</v>
      </c>
      <c r="C22" s="10" t="s">
        <v>7</v>
      </c>
      <c r="D22" s="11" t="s">
        <v>2</v>
      </c>
      <c r="E22" s="11" t="s">
        <v>3</v>
      </c>
      <c r="F22" s="11" t="s">
        <v>11</v>
      </c>
      <c r="G22" s="11" t="s">
        <v>16</v>
      </c>
      <c r="H22" s="11" t="s">
        <v>10</v>
      </c>
      <c r="I22" s="19" t="s">
        <v>19</v>
      </c>
      <c r="J22" s="20">
        <v>0</v>
      </c>
      <c r="K22" s="20"/>
      <c r="L22" s="20">
        <v>0</v>
      </c>
      <c r="M22" s="20">
        <v>0</v>
      </c>
      <c r="N22" s="20">
        <v>0</v>
      </c>
      <c r="O22" s="20">
        <v>0</v>
      </c>
      <c r="P22" s="20">
        <v>0</v>
      </c>
      <c r="Q22" s="20"/>
      <c r="R22" s="20">
        <v>0</v>
      </c>
    </row>
    <row r="23" spans="1:20" s="1" customFormat="1" ht="65.25" customHeight="1" x14ac:dyDescent="0.2">
      <c r="A23" s="10" t="s">
        <v>1</v>
      </c>
      <c r="B23" s="10" t="s">
        <v>2</v>
      </c>
      <c r="C23" s="10" t="s">
        <v>7</v>
      </c>
      <c r="D23" s="11" t="s">
        <v>2</v>
      </c>
      <c r="E23" s="11" t="s">
        <v>3</v>
      </c>
      <c r="F23" s="11" t="s">
        <v>11</v>
      </c>
      <c r="G23" s="11" t="s">
        <v>18</v>
      </c>
      <c r="H23" s="11" t="s">
        <v>10</v>
      </c>
      <c r="I23" s="19" t="s">
        <v>72</v>
      </c>
      <c r="J23" s="20">
        <v>1024854600</v>
      </c>
      <c r="K23" s="35">
        <v>670088050</v>
      </c>
      <c r="L23" s="35"/>
      <c r="M23" s="20">
        <v>974338500</v>
      </c>
      <c r="N23" s="35">
        <v>659055666.65999997</v>
      </c>
      <c r="O23" s="35"/>
      <c r="P23" s="20">
        <v>993466740</v>
      </c>
      <c r="Q23" s="35">
        <v>628366333.34000003</v>
      </c>
      <c r="R23" s="35"/>
    </row>
    <row r="24" spans="1:20" s="1" customFormat="1" ht="15.75" hidden="1" x14ac:dyDescent="0.2">
      <c r="A24" s="10"/>
      <c r="B24" s="10"/>
      <c r="C24" s="10"/>
      <c r="D24" s="11"/>
      <c r="E24" s="11"/>
      <c r="F24" s="11"/>
      <c r="G24" s="11"/>
      <c r="H24" s="11"/>
      <c r="I24" s="19"/>
      <c r="J24" s="20">
        <v>0</v>
      </c>
      <c r="K24" s="20"/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</row>
    <row r="25" spans="1:20" s="1" customFormat="1" ht="31.5" hidden="1" customHeight="1" x14ac:dyDescent="0.2">
      <c r="A25" s="12" t="s">
        <v>1</v>
      </c>
      <c r="B25" s="12" t="s">
        <v>2</v>
      </c>
      <c r="C25" s="12" t="s">
        <v>20</v>
      </c>
      <c r="D25" s="28" t="s">
        <v>3</v>
      </c>
      <c r="E25" s="28" t="s">
        <v>3</v>
      </c>
      <c r="F25" s="28" t="s">
        <v>3</v>
      </c>
      <c r="G25" s="28" t="s">
        <v>4</v>
      </c>
      <c r="H25" s="28" t="s">
        <v>5</v>
      </c>
      <c r="I25" s="17" t="s">
        <v>67</v>
      </c>
      <c r="J25" s="18">
        <f t="shared" ref="J25:P25" si="9">J30-J26</f>
        <v>182036441.25</v>
      </c>
      <c r="K25" s="38">
        <f>K30-L26</f>
        <v>0</v>
      </c>
      <c r="L25" s="38"/>
      <c r="M25" s="18">
        <f t="shared" si="9"/>
        <v>0</v>
      </c>
      <c r="N25" s="38"/>
      <c r="O25" s="38"/>
      <c r="P25" s="18">
        <f t="shared" si="9"/>
        <v>0</v>
      </c>
      <c r="Q25" s="38">
        <f>Q30-R26</f>
        <v>0</v>
      </c>
      <c r="R25" s="38"/>
      <c r="T25" s="2"/>
    </row>
    <row r="26" spans="1:20" s="1" customFormat="1" ht="15.75" hidden="1" x14ac:dyDescent="0.2">
      <c r="A26" s="13" t="s">
        <v>1</v>
      </c>
      <c r="B26" s="13" t="s">
        <v>2</v>
      </c>
      <c r="C26" s="13" t="s">
        <v>20</v>
      </c>
      <c r="D26" s="14" t="s">
        <v>3</v>
      </c>
      <c r="E26" s="14" t="s">
        <v>3</v>
      </c>
      <c r="F26" s="14" t="s">
        <v>3</v>
      </c>
      <c r="G26" s="14" t="s">
        <v>4</v>
      </c>
      <c r="H26" s="14" t="s">
        <v>21</v>
      </c>
      <c r="I26" s="21" t="s">
        <v>22</v>
      </c>
      <c r="J26" s="18">
        <f t="shared" ref="J26:R28" si="10">J27</f>
        <v>0</v>
      </c>
      <c r="K26" s="18"/>
      <c r="L26" s="18">
        <f t="shared" si="10"/>
        <v>0</v>
      </c>
      <c r="M26" s="18">
        <f t="shared" si="10"/>
        <v>0</v>
      </c>
      <c r="N26" s="18"/>
      <c r="O26" s="18"/>
      <c r="P26" s="18">
        <f t="shared" si="10"/>
        <v>0</v>
      </c>
      <c r="Q26" s="18"/>
      <c r="R26" s="18">
        <f t="shared" si="10"/>
        <v>0</v>
      </c>
    </row>
    <row r="27" spans="1:20" s="1" customFormat="1" ht="31.5" hidden="1" x14ac:dyDescent="0.2">
      <c r="A27" s="15" t="s">
        <v>1</v>
      </c>
      <c r="B27" s="15" t="s">
        <v>2</v>
      </c>
      <c r="C27" s="15" t="s">
        <v>20</v>
      </c>
      <c r="D27" s="16" t="s">
        <v>12</v>
      </c>
      <c r="E27" s="16" t="s">
        <v>3</v>
      </c>
      <c r="F27" s="16" t="s">
        <v>3</v>
      </c>
      <c r="G27" s="16" t="s">
        <v>4</v>
      </c>
      <c r="H27" s="16" t="s">
        <v>21</v>
      </c>
      <c r="I27" s="23" t="s">
        <v>23</v>
      </c>
      <c r="J27" s="24">
        <f t="shared" si="10"/>
        <v>0</v>
      </c>
      <c r="K27" s="24"/>
      <c r="L27" s="24">
        <f t="shared" si="10"/>
        <v>0</v>
      </c>
      <c r="M27" s="24">
        <f t="shared" si="10"/>
        <v>0</v>
      </c>
      <c r="N27" s="24"/>
      <c r="O27" s="24"/>
      <c r="P27" s="24">
        <f t="shared" si="10"/>
        <v>0</v>
      </c>
      <c r="Q27" s="24"/>
      <c r="R27" s="24">
        <f t="shared" si="10"/>
        <v>0</v>
      </c>
    </row>
    <row r="28" spans="1:20" s="1" customFormat="1" ht="31.5" hidden="1" x14ac:dyDescent="0.2">
      <c r="A28" s="10" t="s">
        <v>1</v>
      </c>
      <c r="B28" s="10" t="s">
        <v>2</v>
      </c>
      <c r="C28" s="10" t="s">
        <v>20</v>
      </c>
      <c r="D28" s="11" t="s">
        <v>12</v>
      </c>
      <c r="E28" s="11" t="s">
        <v>2</v>
      </c>
      <c r="F28" s="11" t="s">
        <v>3</v>
      </c>
      <c r="G28" s="11" t="s">
        <v>4</v>
      </c>
      <c r="H28" s="11" t="s">
        <v>24</v>
      </c>
      <c r="I28" s="19" t="s">
        <v>25</v>
      </c>
      <c r="J28" s="20">
        <f t="shared" si="10"/>
        <v>0</v>
      </c>
      <c r="K28" s="20"/>
      <c r="L28" s="20">
        <f t="shared" si="10"/>
        <v>0</v>
      </c>
      <c r="M28" s="20">
        <f t="shared" si="10"/>
        <v>0</v>
      </c>
      <c r="N28" s="20"/>
      <c r="O28" s="20"/>
      <c r="P28" s="20">
        <f t="shared" si="10"/>
        <v>0</v>
      </c>
      <c r="Q28" s="20"/>
      <c r="R28" s="20">
        <f t="shared" si="10"/>
        <v>0</v>
      </c>
    </row>
    <row r="29" spans="1:20" s="1" customFormat="1" ht="31.5" hidden="1" x14ac:dyDescent="0.2">
      <c r="A29" s="10" t="s">
        <v>1</v>
      </c>
      <c r="B29" s="10" t="s">
        <v>2</v>
      </c>
      <c r="C29" s="10" t="s">
        <v>20</v>
      </c>
      <c r="D29" s="11" t="s">
        <v>12</v>
      </c>
      <c r="E29" s="11" t="s">
        <v>2</v>
      </c>
      <c r="F29" s="11" t="s">
        <v>11</v>
      </c>
      <c r="G29" s="11" t="s">
        <v>4</v>
      </c>
      <c r="H29" s="11" t="s">
        <v>24</v>
      </c>
      <c r="I29" s="19" t="s">
        <v>26</v>
      </c>
      <c r="J29" s="20"/>
      <c r="K29" s="20"/>
      <c r="L29" s="20">
        <f>J29+K29</f>
        <v>0</v>
      </c>
      <c r="M29" s="20"/>
      <c r="N29" s="20"/>
      <c r="O29" s="20"/>
      <c r="P29" s="20"/>
      <c r="Q29" s="20"/>
      <c r="R29" s="20"/>
    </row>
    <row r="30" spans="1:20" s="1" customFormat="1" ht="31.5" hidden="1" customHeight="1" x14ac:dyDescent="0.2">
      <c r="A30" s="13" t="s">
        <v>1</v>
      </c>
      <c r="B30" s="13" t="s">
        <v>2</v>
      </c>
      <c r="C30" s="13" t="s">
        <v>20</v>
      </c>
      <c r="D30" s="14" t="s">
        <v>3</v>
      </c>
      <c r="E30" s="14" t="s">
        <v>3</v>
      </c>
      <c r="F30" s="14" t="s">
        <v>3</v>
      </c>
      <c r="G30" s="14" t="s">
        <v>4</v>
      </c>
      <c r="H30" s="14" t="s">
        <v>27</v>
      </c>
      <c r="I30" s="21" t="s">
        <v>28</v>
      </c>
      <c r="J30" s="22">
        <f t="shared" ref="J30:P32" si="11">J31</f>
        <v>182036441.25</v>
      </c>
      <c r="K30" s="37">
        <f>K31</f>
        <v>0</v>
      </c>
      <c r="L30" s="37"/>
      <c r="M30" s="22">
        <f t="shared" si="11"/>
        <v>0</v>
      </c>
      <c r="N30" s="37"/>
      <c r="O30" s="37"/>
      <c r="P30" s="22">
        <f t="shared" si="11"/>
        <v>0</v>
      </c>
      <c r="Q30" s="37">
        <f>Q31</f>
        <v>0</v>
      </c>
      <c r="R30" s="37"/>
    </row>
    <row r="31" spans="1:20" s="1" customFormat="1" ht="31.5" hidden="1" customHeight="1" x14ac:dyDescent="0.2">
      <c r="A31" s="15" t="s">
        <v>1</v>
      </c>
      <c r="B31" s="15" t="s">
        <v>2</v>
      </c>
      <c r="C31" s="15" t="s">
        <v>20</v>
      </c>
      <c r="D31" s="16" t="s">
        <v>12</v>
      </c>
      <c r="E31" s="16" t="s">
        <v>3</v>
      </c>
      <c r="F31" s="16" t="s">
        <v>3</v>
      </c>
      <c r="G31" s="16" t="s">
        <v>4</v>
      </c>
      <c r="H31" s="16" t="s">
        <v>27</v>
      </c>
      <c r="I31" s="23" t="s">
        <v>29</v>
      </c>
      <c r="J31" s="24">
        <f t="shared" si="11"/>
        <v>182036441.25</v>
      </c>
      <c r="K31" s="36">
        <f>K32</f>
        <v>0</v>
      </c>
      <c r="L31" s="36"/>
      <c r="M31" s="24">
        <f t="shared" si="11"/>
        <v>0</v>
      </c>
      <c r="N31" s="36"/>
      <c r="O31" s="36"/>
      <c r="P31" s="24">
        <f t="shared" si="11"/>
        <v>0</v>
      </c>
      <c r="Q31" s="36">
        <f>Q32</f>
        <v>0</v>
      </c>
      <c r="R31" s="36"/>
    </row>
    <row r="32" spans="1:20" s="1" customFormat="1" ht="31.5" hidden="1" customHeight="1" x14ac:dyDescent="0.2">
      <c r="A32" s="10" t="s">
        <v>1</v>
      </c>
      <c r="B32" s="10" t="s">
        <v>2</v>
      </c>
      <c r="C32" s="10" t="s">
        <v>20</v>
      </c>
      <c r="D32" s="11" t="s">
        <v>12</v>
      </c>
      <c r="E32" s="11" t="s">
        <v>2</v>
      </c>
      <c r="F32" s="11" t="s">
        <v>3</v>
      </c>
      <c r="G32" s="11" t="s">
        <v>4</v>
      </c>
      <c r="H32" s="11" t="s">
        <v>30</v>
      </c>
      <c r="I32" s="19" t="s">
        <v>31</v>
      </c>
      <c r="J32" s="20">
        <f t="shared" si="11"/>
        <v>182036441.25</v>
      </c>
      <c r="K32" s="35">
        <f>K33</f>
        <v>0</v>
      </c>
      <c r="L32" s="35"/>
      <c r="M32" s="20">
        <f t="shared" si="11"/>
        <v>0</v>
      </c>
      <c r="N32" s="35"/>
      <c r="O32" s="35"/>
      <c r="P32" s="20">
        <f t="shared" si="11"/>
        <v>0</v>
      </c>
      <c r="Q32" s="35">
        <f>Q33</f>
        <v>0</v>
      </c>
      <c r="R32" s="35"/>
    </row>
    <row r="33" spans="1:18" s="1" customFormat="1" ht="31.5" hidden="1" customHeight="1" x14ac:dyDescent="0.2">
      <c r="A33" s="10" t="s">
        <v>1</v>
      </c>
      <c r="B33" s="10" t="s">
        <v>2</v>
      </c>
      <c r="C33" s="10" t="s">
        <v>20</v>
      </c>
      <c r="D33" s="11" t="s">
        <v>12</v>
      </c>
      <c r="E33" s="11" t="s">
        <v>2</v>
      </c>
      <c r="F33" s="11" t="s">
        <v>11</v>
      </c>
      <c r="G33" s="11" t="s">
        <v>4</v>
      </c>
      <c r="H33" s="11" t="s">
        <v>30</v>
      </c>
      <c r="I33" s="19" t="s">
        <v>32</v>
      </c>
      <c r="J33" s="20">
        <v>182036441.25</v>
      </c>
      <c r="K33" s="35"/>
      <c r="L33" s="35"/>
      <c r="M33" s="20"/>
      <c r="N33" s="35"/>
      <c r="O33" s="35"/>
      <c r="P33" s="20"/>
      <c r="Q33" s="35">
        <v>0</v>
      </c>
      <c r="R33" s="35"/>
    </row>
    <row r="34" spans="1:18" s="1" customFormat="1" ht="51" customHeight="1" x14ac:dyDescent="0.2">
      <c r="A34" s="12" t="s">
        <v>5</v>
      </c>
      <c r="B34" s="12" t="s">
        <v>2</v>
      </c>
      <c r="C34" s="12" t="s">
        <v>33</v>
      </c>
      <c r="D34" s="28" t="s">
        <v>3</v>
      </c>
      <c r="E34" s="28" t="s">
        <v>3</v>
      </c>
      <c r="F34" s="28" t="s">
        <v>3</v>
      </c>
      <c r="G34" s="28" t="s">
        <v>4</v>
      </c>
      <c r="H34" s="28" t="s">
        <v>5</v>
      </c>
      <c r="I34" s="17" t="s">
        <v>34</v>
      </c>
      <c r="J34" s="18">
        <f>J35-J38+J42</f>
        <v>691000</v>
      </c>
      <c r="K34" s="38">
        <f>K35-K38+K42</f>
        <v>0</v>
      </c>
      <c r="L34" s="38"/>
      <c r="M34" s="18">
        <f t="shared" ref="M34:P34" si="12">M35-M38+M42</f>
        <v>0</v>
      </c>
      <c r="N34" s="38">
        <f>N35-N38+N42</f>
        <v>0</v>
      </c>
      <c r="O34" s="38"/>
      <c r="P34" s="18">
        <f t="shared" si="12"/>
        <v>0</v>
      </c>
      <c r="Q34" s="38">
        <f>Q35-Q38+Q42</f>
        <v>0</v>
      </c>
      <c r="R34" s="38"/>
    </row>
    <row r="35" spans="1:18" s="1" customFormat="1" ht="63" hidden="1" customHeight="1" x14ac:dyDescent="0.2">
      <c r="A35" s="13" t="s">
        <v>35</v>
      </c>
      <c r="B35" s="13" t="s">
        <v>2</v>
      </c>
      <c r="C35" s="13" t="s">
        <v>33</v>
      </c>
      <c r="D35" s="14" t="s">
        <v>2</v>
      </c>
      <c r="E35" s="14" t="s">
        <v>3</v>
      </c>
      <c r="F35" s="14" t="s">
        <v>3</v>
      </c>
      <c r="G35" s="14" t="s">
        <v>4</v>
      </c>
      <c r="H35" s="14" t="s">
        <v>5</v>
      </c>
      <c r="I35" s="21" t="s">
        <v>36</v>
      </c>
      <c r="J35" s="22">
        <f t="shared" ref="J35:P36" si="13">J36</f>
        <v>691000</v>
      </c>
      <c r="K35" s="37">
        <f>K36</f>
        <v>0</v>
      </c>
      <c r="L35" s="37"/>
      <c r="M35" s="22">
        <f t="shared" si="13"/>
        <v>0</v>
      </c>
      <c r="N35" s="37">
        <f>N36</f>
        <v>0</v>
      </c>
      <c r="O35" s="37"/>
      <c r="P35" s="22">
        <f t="shared" si="13"/>
        <v>0</v>
      </c>
      <c r="Q35" s="37">
        <f>Q36</f>
        <v>0</v>
      </c>
      <c r="R35" s="37"/>
    </row>
    <row r="36" spans="1:18" s="1" customFormat="1" ht="63" hidden="1" customHeight="1" x14ac:dyDescent="0.2">
      <c r="A36" s="15" t="s">
        <v>35</v>
      </c>
      <c r="B36" s="15" t="s">
        <v>2</v>
      </c>
      <c r="C36" s="15" t="s">
        <v>33</v>
      </c>
      <c r="D36" s="16" t="s">
        <v>2</v>
      </c>
      <c r="E36" s="16" t="s">
        <v>3</v>
      </c>
      <c r="F36" s="16" t="s">
        <v>3</v>
      </c>
      <c r="G36" s="16" t="s">
        <v>4</v>
      </c>
      <c r="H36" s="16" t="s">
        <v>37</v>
      </c>
      <c r="I36" s="23" t="s">
        <v>38</v>
      </c>
      <c r="J36" s="24">
        <f t="shared" si="13"/>
        <v>691000</v>
      </c>
      <c r="K36" s="36">
        <f>K37</f>
        <v>0</v>
      </c>
      <c r="L36" s="36"/>
      <c r="M36" s="24">
        <f t="shared" si="13"/>
        <v>0</v>
      </c>
      <c r="N36" s="36">
        <f>O37</f>
        <v>0</v>
      </c>
      <c r="O36" s="36"/>
      <c r="P36" s="24">
        <f t="shared" si="13"/>
        <v>0</v>
      </c>
      <c r="Q36" s="36">
        <f>Q37</f>
        <v>0</v>
      </c>
      <c r="R36" s="36"/>
    </row>
    <row r="37" spans="1:18" s="1" customFormat="1" ht="47.25" hidden="1" customHeight="1" x14ac:dyDescent="0.2">
      <c r="A37" s="10" t="s">
        <v>35</v>
      </c>
      <c r="B37" s="10" t="s">
        <v>2</v>
      </c>
      <c r="C37" s="10" t="s">
        <v>33</v>
      </c>
      <c r="D37" s="11" t="s">
        <v>2</v>
      </c>
      <c r="E37" s="11" t="s">
        <v>3</v>
      </c>
      <c r="F37" s="11" t="s">
        <v>11</v>
      </c>
      <c r="G37" s="11" t="s">
        <v>4</v>
      </c>
      <c r="H37" s="11" t="s">
        <v>37</v>
      </c>
      <c r="I37" s="19" t="s">
        <v>60</v>
      </c>
      <c r="J37" s="20">
        <v>691000</v>
      </c>
      <c r="K37" s="35"/>
      <c r="L37" s="35"/>
      <c r="M37" s="20"/>
      <c r="N37" s="35">
        <v>0</v>
      </c>
      <c r="O37" s="35"/>
      <c r="P37" s="20"/>
      <c r="Q37" s="35">
        <v>0</v>
      </c>
      <c r="R37" s="35"/>
    </row>
    <row r="38" spans="1:18" s="3" customFormat="1" ht="45" customHeight="1" x14ac:dyDescent="0.2">
      <c r="A38" s="12" t="s">
        <v>1</v>
      </c>
      <c r="B38" s="12" t="s">
        <v>2</v>
      </c>
      <c r="C38" s="12" t="s">
        <v>33</v>
      </c>
      <c r="D38" s="28" t="s">
        <v>11</v>
      </c>
      <c r="E38" s="28" t="s">
        <v>3</v>
      </c>
      <c r="F38" s="28" t="s">
        <v>3</v>
      </c>
      <c r="G38" s="28" t="s">
        <v>4</v>
      </c>
      <c r="H38" s="28" t="s">
        <v>5</v>
      </c>
      <c r="I38" s="17" t="s">
        <v>39</v>
      </c>
      <c r="J38" s="18">
        <f>J39</f>
        <v>42724090.310000002</v>
      </c>
      <c r="K38" s="38">
        <f>K39</f>
        <v>41303459.439999998</v>
      </c>
      <c r="L38" s="38"/>
      <c r="M38" s="18">
        <f t="shared" ref="M38:P38" si="14">M39</f>
        <v>42418975.060000002</v>
      </c>
      <c r="N38" s="38">
        <f>N39</f>
        <v>41325130.32</v>
      </c>
      <c r="O38" s="38"/>
      <c r="P38" s="18">
        <f t="shared" si="14"/>
        <v>41432570.149999999</v>
      </c>
      <c r="Q38" s="38">
        <f>Q39</f>
        <v>0</v>
      </c>
      <c r="R38" s="38"/>
    </row>
    <row r="39" spans="1:18" s="3" customFormat="1" ht="60.75" customHeight="1" x14ac:dyDescent="0.2">
      <c r="A39" s="10" t="s">
        <v>1</v>
      </c>
      <c r="B39" s="10" t="s">
        <v>2</v>
      </c>
      <c r="C39" s="10" t="s">
        <v>33</v>
      </c>
      <c r="D39" s="11" t="s">
        <v>11</v>
      </c>
      <c r="E39" s="11" t="s">
        <v>2</v>
      </c>
      <c r="F39" s="11" t="s">
        <v>3</v>
      </c>
      <c r="G39" s="11" t="s">
        <v>4</v>
      </c>
      <c r="H39" s="11" t="s">
        <v>5</v>
      </c>
      <c r="I39" s="19" t="s">
        <v>40</v>
      </c>
      <c r="J39" s="20">
        <f t="shared" ref="J39:P39" si="15">J40</f>
        <v>42724090.310000002</v>
      </c>
      <c r="K39" s="35">
        <f>K40</f>
        <v>41303459.439999998</v>
      </c>
      <c r="L39" s="35"/>
      <c r="M39" s="20">
        <f t="shared" si="15"/>
        <v>42418975.060000002</v>
      </c>
      <c r="N39" s="35">
        <f>N40</f>
        <v>41325130.32</v>
      </c>
      <c r="O39" s="35"/>
      <c r="P39" s="20">
        <f t="shared" si="15"/>
        <v>41432570.149999999</v>
      </c>
      <c r="Q39" s="35">
        <f>Q40</f>
        <v>0</v>
      </c>
      <c r="R39" s="35"/>
    </row>
    <row r="40" spans="1:18" s="1" customFormat="1" ht="190.5" customHeight="1" x14ac:dyDescent="0.2">
      <c r="A40" s="10" t="s">
        <v>1</v>
      </c>
      <c r="B40" s="10" t="s">
        <v>2</v>
      </c>
      <c r="C40" s="10" t="s">
        <v>33</v>
      </c>
      <c r="D40" s="11" t="s">
        <v>11</v>
      </c>
      <c r="E40" s="11" t="s">
        <v>2</v>
      </c>
      <c r="F40" s="11" t="s">
        <v>3</v>
      </c>
      <c r="G40" s="11" t="s">
        <v>4</v>
      </c>
      <c r="H40" s="11" t="s">
        <v>9</v>
      </c>
      <c r="I40" s="25" t="s">
        <v>47</v>
      </c>
      <c r="J40" s="20">
        <f t="shared" ref="J40:P40" si="16">SUM(J41)</f>
        <v>42724090.310000002</v>
      </c>
      <c r="K40" s="35">
        <f>SUM(K41)</f>
        <v>41303459.439999998</v>
      </c>
      <c r="L40" s="35"/>
      <c r="M40" s="20">
        <f t="shared" si="16"/>
        <v>42418975.060000002</v>
      </c>
      <c r="N40" s="35">
        <f>SUM(N41)</f>
        <v>41325130.32</v>
      </c>
      <c r="O40" s="35"/>
      <c r="P40" s="20">
        <f t="shared" si="16"/>
        <v>41432570.149999999</v>
      </c>
      <c r="Q40" s="35">
        <f>SUM(Q41)</f>
        <v>0</v>
      </c>
      <c r="R40" s="35"/>
    </row>
    <row r="41" spans="1:18" s="1" customFormat="1" ht="171" customHeight="1" x14ac:dyDescent="0.2">
      <c r="A41" s="10" t="s">
        <v>1</v>
      </c>
      <c r="B41" s="10" t="s">
        <v>2</v>
      </c>
      <c r="C41" s="10" t="s">
        <v>33</v>
      </c>
      <c r="D41" s="11" t="s">
        <v>11</v>
      </c>
      <c r="E41" s="11" t="s">
        <v>2</v>
      </c>
      <c r="F41" s="11" t="s">
        <v>11</v>
      </c>
      <c r="G41" s="11" t="s">
        <v>4</v>
      </c>
      <c r="H41" s="11" t="s">
        <v>10</v>
      </c>
      <c r="I41" s="25" t="s">
        <v>48</v>
      </c>
      <c r="J41" s="20">
        <v>42724090.310000002</v>
      </c>
      <c r="K41" s="35">
        <v>41303459.439999998</v>
      </c>
      <c r="L41" s="35"/>
      <c r="M41" s="20">
        <v>42418975.060000002</v>
      </c>
      <c r="N41" s="35">
        <v>41325130.32</v>
      </c>
      <c r="O41" s="35"/>
      <c r="P41" s="20">
        <v>41432570.149999999</v>
      </c>
      <c r="Q41" s="35">
        <v>0</v>
      </c>
      <c r="R41" s="35"/>
    </row>
    <row r="42" spans="1:18" s="3" customFormat="1" ht="59.25" customHeight="1" x14ac:dyDescent="0.2">
      <c r="A42" s="12" t="s">
        <v>1</v>
      </c>
      <c r="B42" s="12" t="s">
        <v>2</v>
      </c>
      <c r="C42" s="12" t="s">
        <v>33</v>
      </c>
      <c r="D42" s="28" t="s">
        <v>20</v>
      </c>
      <c r="E42" s="28" t="s">
        <v>3</v>
      </c>
      <c r="F42" s="28" t="s">
        <v>3</v>
      </c>
      <c r="G42" s="28" t="s">
        <v>4</v>
      </c>
      <c r="H42" s="28" t="s">
        <v>5</v>
      </c>
      <c r="I42" s="17" t="s">
        <v>41</v>
      </c>
      <c r="J42" s="18">
        <f t="shared" ref="J42:P42" si="17">J43</f>
        <v>42724090.310000002</v>
      </c>
      <c r="K42" s="38">
        <f>K43</f>
        <v>41303459.439999998</v>
      </c>
      <c r="L42" s="38"/>
      <c r="M42" s="18">
        <f t="shared" si="17"/>
        <v>42418975.060000002</v>
      </c>
      <c r="N42" s="38">
        <f>N43</f>
        <v>41325130.32</v>
      </c>
      <c r="O42" s="38"/>
      <c r="P42" s="18">
        <f t="shared" si="17"/>
        <v>41432570.149999999</v>
      </c>
      <c r="Q42" s="38">
        <f>Q43</f>
        <v>0</v>
      </c>
      <c r="R42" s="38"/>
    </row>
    <row r="43" spans="1:18" s="1" customFormat="1" ht="55.5" customHeight="1" x14ac:dyDescent="0.2">
      <c r="A43" s="15" t="s">
        <v>1</v>
      </c>
      <c r="B43" s="15" t="s">
        <v>2</v>
      </c>
      <c r="C43" s="15" t="s">
        <v>33</v>
      </c>
      <c r="D43" s="16" t="s">
        <v>20</v>
      </c>
      <c r="E43" s="16" t="s">
        <v>3</v>
      </c>
      <c r="F43" s="16" t="s">
        <v>3</v>
      </c>
      <c r="G43" s="16" t="s">
        <v>4</v>
      </c>
      <c r="H43" s="16" t="s">
        <v>27</v>
      </c>
      <c r="I43" s="23" t="s">
        <v>42</v>
      </c>
      <c r="J43" s="20">
        <f>J45</f>
        <v>42724090.310000002</v>
      </c>
      <c r="K43" s="35">
        <f>K45</f>
        <v>41303459.439999998</v>
      </c>
      <c r="L43" s="35"/>
      <c r="M43" s="20">
        <f>M45</f>
        <v>42418975.060000002</v>
      </c>
      <c r="N43" s="35">
        <f>SUM(N44)</f>
        <v>41325130.32</v>
      </c>
      <c r="O43" s="35"/>
      <c r="P43" s="20">
        <f>P45</f>
        <v>41432570.149999999</v>
      </c>
      <c r="Q43" s="35">
        <f>Q45</f>
        <v>0</v>
      </c>
      <c r="R43" s="35"/>
    </row>
    <row r="44" spans="1:18" s="1" customFormat="1" ht="68.25" customHeight="1" x14ac:dyDescent="0.2">
      <c r="A44" s="15" t="s">
        <v>1</v>
      </c>
      <c r="B44" s="15" t="s">
        <v>2</v>
      </c>
      <c r="C44" s="15" t="s">
        <v>33</v>
      </c>
      <c r="D44" s="16" t="s">
        <v>20</v>
      </c>
      <c r="E44" s="16" t="s">
        <v>2</v>
      </c>
      <c r="F44" s="16" t="s">
        <v>3</v>
      </c>
      <c r="G44" s="16" t="s">
        <v>4</v>
      </c>
      <c r="H44" s="16" t="s">
        <v>27</v>
      </c>
      <c r="I44" s="23" t="s">
        <v>43</v>
      </c>
      <c r="J44" s="20"/>
      <c r="K44" s="35">
        <f>SUM(K45)</f>
        <v>41303459.439999998</v>
      </c>
      <c r="L44" s="35"/>
      <c r="M44" s="20"/>
      <c r="N44" s="35">
        <f>SUM(N45)</f>
        <v>41325130.32</v>
      </c>
      <c r="O44" s="35"/>
      <c r="P44" s="20"/>
      <c r="Q44" s="35">
        <f>SUM(Q45)</f>
        <v>0</v>
      </c>
      <c r="R44" s="35"/>
    </row>
    <row r="45" spans="1:18" s="1" customFormat="1" ht="89.25" customHeight="1" x14ac:dyDescent="0.2">
      <c r="A45" s="10" t="s">
        <v>1</v>
      </c>
      <c r="B45" s="10" t="s">
        <v>2</v>
      </c>
      <c r="C45" s="10" t="s">
        <v>33</v>
      </c>
      <c r="D45" s="11" t="s">
        <v>20</v>
      </c>
      <c r="E45" s="11" t="s">
        <v>2</v>
      </c>
      <c r="F45" s="11" t="s">
        <v>11</v>
      </c>
      <c r="G45" s="11" t="s">
        <v>4</v>
      </c>
      <c r="H45" s="11" t="s">
        <v>44</v>
      </c>
      <c r="I45" s="19" t="s">
        <v>45</v>
      </c>
      <c r="J45" s="20">
        <v>42724090.310000002</v>
      </c>
      <c r="K45" s="35">
        <v>41303459.439999998</v>
      </c>
      <c r="L45" s="35"/>
      <c r="M45" s="20">
        <v>42418975.060000002</v>
      </c>
      <c r="N45" s="35">
        <v>41325130.32</v>
      </c>
      <c r="O45" s="35"/>
      <c r="P45" s="20">
        <v>41432570.149999999</v>
      </c>
      <c r="Q45" s="35">
        <v>0</v>
      </c>
      <c r="R45" s="35"/>
    </row>
    <row r="46" spans="1:18" s="1" customFormat="1" ht="55.5" customHeight="1" x14ac:dyDescent="0.2">
      <c r="A46" s="12"/>
      <c r="B46" s="12"/>
      <c r="C46" s="12"/>
      <c r="D46" s="28"/>
      <c r="E46" s="28"/>
      <c r="F46" s="28"/>
      <c r="G46" s="28"/>
      <c r="H46" s="28"/>
      <c r="I46" s="17" t="s">
        <v>68</v>
      </c>
      <c r="J46" s="18">
        <f t="shared" ref="J46:P46" si="18">J9+J14+J25+J34</f>
        <v>182036441.25</v>
      </c>
      <c r="K46" s="38">
        <f>K9+K14+K25+K34</f>
        <v>78400000</v>
      </c>
      <c r="L46" s="38"/>
      <c r="M46" s="18">
        <f t="shared" si="18"/>
        <v>0</v>
      </c>
      <c r="N46" s="38">
        <f>N9+N14+N25+N34</f>
        <v>0</v>
      </c>
      <c r="O46" s="38"/>
      <c r="P46" s="18">
        <f t="shared" si="18"/>
        <v>0</v>
      </c>
      <c r="Q46" s="38">
        <f>Q9+Q14+Q25+Q34</f>
        <v>0</v>
      </c>
      <c r="R46" s="38"/>
    </row>
    <row r="47" spans="1:18" s="1" customFormat="1" hidden="1" x14ac:dyDescent="0.2">
      <c r="A47" s="29"/>
      <c r="B47" s="29"/>
      <c r="C47" s="29"/>
      <c r="D47" s="29"/>
      <c r="E47" s="29"/>
      <c r="F47" s="29"/>
      <c r="G47" s="29"/>
      <c r="H47" s="29"/>
      <c r="I47" s="30"/>
      <c r="J47" s="31"/>
      <c r="K47" s="31"/>
      <c r="L47" s="31"/>
      <c r="M47" s="31"/>
      <c r="N47" s="31"/>
      <c r="O47" s="31"/>
      <c r="P47" s="31"/>
      <c r="Q47" s="31"/>
      <c r="R47" s="31"/>
    </row>
    <row r="48" spans="1:18" hidden="1" x14ac:dyDescent="0.2">
      <c r="A48" s="32"/>
      <c r="B48" s="32"/>
      <c r="C48" s="32"/>
      <c r="D48" s="32"/>
      <c r="E48" s="32"/>
      <c r="F48" s="32"/>
      <c r="G48" s="32"/>
      <c r="H48" s="32"/>
      <c r="I48" s="33"/>
      <c r="J48" s="33"/>
      <c r="K48" s="33"/>
      <c r="L48" s="33"/>
      <c r="M48" s="33"/>
      <c r="N48" s="33"/>
      <c r="O48" s="33"/>
      <c r="P48" s="33"/>
      <c r="Q48" s="33"/>
      <c r="R48" s="33"/>
    </row>
  </sheetData>
  <mergeCells count="108">
    <mergeCell ref="A3:R3"/>
    <mergeCell ref="A4:R4"/>
    <mergeCell ref="N6:O6"/>
    <mergeCell ref="K6:L6"/>
    <mergeCell ref="K7:L7"/>
    <mergeCell ref="K9:L9"/>
    <mergeCell ref="K8:L8"/>
    <mergeCell ref="N8:O8"/>
    <mergeCell ref="Q8:R8"/>
    <mergeCell ref="N7:O7"/>
    <mergeCell ref="Q7:R7"/>
    <mergeCell ref="Q9:R9"/>
    <mergeCell ref="A8:H8"/>
    <mergeCell ref="A6:H7"/>
    <mergeCell ref="I6:I7"/>
    <mergeCell ref="Q6:R6"/>
    <mergeCell ref="K10:L10"/>
    <mergeCell ref="K11:L11"/>
    <mergeCell ref="K12:L12"/>
    <mergeCell ref="K13:L13"/>
    <mergeCell ref="K14:L14"/>
    <mergeCell ref="N1:R1"/>
    <mergeCell ref="K46:L46"/>
    <mergeCell ref="K37:L37"/>
    <mergeCell ref="K41:L41"/>
    <mergeCell ref="K40:L40"/>
    <mergeCell ref="K39:L39"/>
    <mergeCell ref="K38:L38"/>
    <mergeCell ref="K32:L32"/>
    <mergeCell ref="K33:L33"/>
    <mergeCell ref="K34:L34"/>
    <mergeCell ref="K35:L35"/>
    <mergeCell ref="K36:L36"/>
    <mergeCell ref="N11:O11"/>
    <mergeCell ref="N13:O13"/>
    <mergeCell ref="N10:O10"/>
    <mergeCell ref="N12:O12"/>
    <mergeCell ref="N9:O9"/>
    <mergeCell ref="K42:L42"/>
    <mergeCell ref="K43:L43"/>
    <mergeCell ref="N14:O14"/>
    <mergeCell ref="N15:O15"/>
    <mergeCell ref="N16:O16"/>
    <mergeCell ref="N17:O17"/>
    <mergeCell ref="N19:O19"/>
    <mergeCell ref="K31:L31"/>
    <mergeCell ref="K15:L15"/>
    <mergeCell ref="K16:L16"/>
    <mergeCell ref="K17:L17"/>
    <mergeCell ref="K19:L19"/>
    <mergeCell ref="K20:L20"/>
    <mergeCell ref="K21:L21"/>
    <mergeCell ref="K23:L23"/>
    <mergeCell ref="K25:L25"/>
    <mergeCell ref="K30:L30"/>
    <mergeCell ref="N36:O36"/>
    <mergeCell ref="N35:O35"/>
    <mergeCell ref="N34:O34"/>
    <mergeCell ref="N40:O40"/>
    <mergeCell ref="N39:O39"/>
    <mergeCell ref="N38:O38"/>
    <mergeCell ref="N20:O20"/>
    <mergeCell ref="N21:O21"/>
    <mergeCell ref="N23:O23"/>
    <mergeCell ref="N33:O33"/>
    <mergeCell ref="N32:O32"/>
    <mergeCell ref="N31:O31"/>
    <mergeCell ref="N30:O30"/>
    <mergeCell ref="N25:O25"/>
    <mergeCell ref="K44:L44"/>
    <mergeCell ref="N44:O44"/>
    <mergeCell ref="Q44:R44"/>
    <mergeCell ref="Q41:R41"/>
    <mergeCell ref="Q40:R40"/>
    <mergeCell ref="Q39:R39"/>
    <mergeCell ref="Q38:R38"/>
    <mergeCell ref="Q45:R45"/>
    <mergeCell ref="Q43:R43"/>
    <mergeCell ref="Q42:R42"/>
    <mergeCell ref="N41:O41"/>
    <mergeCell ref="N42:O42"/>
    <mergeCell ref="N43:O43"/>
    <mergeCell ref="N45:O45"/>
    <mergeCell ref="K45:L45"/>
    <mergeCell ref="Q37:R37"/>
    <mergeCell ref="Q36:R36"/>
    <mergeCell ref="Q35:R35"/>
    <mergeCell ref="Q34:R34"/>
    <mergeCell ref="N46:O46"/>
    <mergeCell ref="Q13:R13"/>
    <mergeCell ref="Q12:R12"/>
    <mergeCell ref="Q11:R11"/>
    <mergeCell ref="Q10:R10"/>
    <mergeCell ref="Q14:R14"/>
    <mergeCell ref="Q46:R46"/>
    <mergeCell ref="Q15:R15"/>
    <mergeCell ref="Q16:R16"/>
    <mergeCell ref="Q17:R17"/>
    <mergeCell ref="Q19:R19"/>
    <mergeCell ref="Q23:R23"/>
    <mergeCell ref="Q21:R21"/>
    <mergeCell ref="Q20:R20"/>
    <mergeCell ref="Q33:R33"/>
    <mergeCell ref="Q32:R32"/>
    <mergeCell ref="Q31:R31"/>
    <mergeCell ref="Q30:R30"/>
    <mergeCell ref="Q25:R25"/>
    <mergeCell ref="N37:O37"/>
  </mergeCells>
  <printOptions horizontalCentered="1"/>
  <pageMargins left="0.15748031496062992" right="0.15748031496062992" top="0.78740157480314965" bottom="0.55118110236220474" header="0.31496062992125984" footer="0.31496062992125984"/>
  <pageSetup paperSize="9" scale="90" firstPageNumber="233" fitToHeight="0" orientation="landscape" blackAndWhite="1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</vt:lpstr>
      <vt:lpstr>проект!Заголовки_для_печати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Анна В. Цурган</cp:lastModifiedBy>
  <cp:lastPrinted>2020-12-09T17:27:25Z</cp:lastPrinted>
  <dcterms:created xsi:type="dcterms:W3CDTF">2020-02-25T07:48:41Z</dcterms:created>
  <dcterms:modified xsi:type="dcterms:W3CDTF">2020-12-09T17:27:33Z</dcterms:modified>
</cp:coreProperties>
</file>