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0" windowHeight="13170"/>
  </bookViews>
  <sheets>
    <sheet name="Лист1" sheetId="1" r:id="rId1"/>
  </sheets>
  <definedNames>
    <definedName name="_xlnm.Print_Titles" localSheetId="0">Лист1!$8:$8</definedName>
    <definedName name="_xlnm.Print_Area" localSheetId="0">Лист1!$A$1:$K$184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8" i="1" l="1"/>
  <c r="H178" i="1"/>
  <c r="J176" i="1"/>
  <c r="J175" i="1" s="1"/>
  <c r="I175" i="1"/>
  <c r="H175" i="1"/>
  <c r="J178" i="1" l="1"/>
  <c r="H30" i="1"/>
  <c r="H80" i="1" l="1"/>
  <c r="H79" i="1"/>
  <c r="J89" i="1"/>
  <c r="I89" i="1"/>
  <c r="H89" i="1"/>
  <c r="J86" i="1"/>
  <c r="I86" i="1"/>
  <c r="H86" i="1"/>
  <c r="H112" i="1"/>
  <c r="H111" i="1"/>
  <c r="J121" i="1"/>
  <c r="I121" i="1"/>
  <c r="H121" i="1"/>
  <c r="J118" i="1"/>
  <c r="I118" i="1"/>
  <c r="H118" i="1"/>
  <c r="H160" i="1"/>
  <c r="H161" i="1"/>
  <c r="H98" i="1" l="1"/>
  <c r="I22" i="1" l="1"/>
  <c r="J22" i="1"/>
  <c r="J117" i="1"/>
  <c r="I117" i="1"/>
  <c r="H117" i="1"/>
  <c r="J114" i="1"/>
  <c r="I114" i="1"/>
  <c r="H114" i="1"/>
  <c r="J113" i="1"/>
  <c r="I113" i="1"/>
  <c r="H113" i="1"/>
  <c r="J110" i="1"/>
  <c r="I110" i="1"/>
  <c r="I23" i="1"/>
  <c r="I25" i="1" s="1"/>
  <c r="J23" i="1"/>
  <c r="I82" i="1"/>
  <c r="J82" i="1"/>
  <c r="I85" i="1"/>
  <c r="J85" i="1"/>
  <c r="H82" i="1"/>
  <c r="H85" i="1"/>
  <c r="I81" i="1"/>
  <c r="J81" i="1"/>
  <c r="I78" i="1"/>
  <c r="J78" i="1"/>
  <c r="J25" i="1" l="1"/>
  <c r="H110" i="1"/>
  <c r="H81" i="1"/>
  <c r="H78" i="1"/>
  <c r="H38" i="1" l="1"/>
  <c r="J45" i="1"/>
  <c r="I45" i="1"/>
  <c r="H45" i="1"/>
  <c r="J43" i="1"/>
  <c r="I43" i="1"/>
  <c r="H43" i="1"/>
  <c r="H149" i="1" l="1"/>
  <c r="H103" i="1"/>
  <c r="H91" i="1" s="1"/>
  <c r="H104" i="1"/>
  <c r="H92" i="1" s="1"/>
  <c r="J109" i="1"/>
  <c r="I109" i="1"/>
  <c r="H109" i="1"/>
  <c r="H106" i="1"/>
  <c r="J105" i="1"/>
  <c r="I105" i="1"/>
  <c r="H68" i="1"/>
  <c r="H67" i="1"/>
  <c r="J77" i="1"/>
  <c r="I77" i="1"/>
  <c r="H77" i="1"/>
  <c r="H74" i="1"/>
  <c r="H73" i="1"/>
  <c r="H70" i="1"/>
  <c r="H56" i="1"/>
  <c r="H55" i="1"/>
  <c r="H65" i="1"/>
  <c r="H62" i="1"/>
  <c r="H61" i="1"/>
  <c r="H58" i="1"/>
  <c r="J65" i="1"/>
  <c r="I65" i="1"/>
  <c r="J73" i="1"/>
  <c r="I73" i="1"/>
  <c r="J69" i="1"/>
  <c r="I69" i="1"/>
  <c r="J61" i="1"/>
  <c r="I61" i="1"/>
  <c r="J57" i="1"/>
  <c r="I57" i="1"/>
  <c r="H48" i="1"/>
  <c r="H148" i="1"/>
  <c r="J158" i="1"/>
  <c r="I158" i="1"/>
  <c r="H158" i="1"/>
  <c r="J155" i="1"/>
  <c r="H155" i="1"/>
  <c r="H47" i="1"/>
  <c r="J53" i="1"/>
  <c r="I53" i="1"/>
  <c r="H53" i="1"/>
  <c r="J50" i="1"/>
  <c r="I50" i="1"/>
  <c r="H50" i="1"/>
  <c r="J49" i="1"/>
  <c r="I49" i="1"/>
  <c r="J46" i="1"/>
  <c r="I46" i="1"/>
  <c r="H22" i="1" l="1"/>
  <c r="H23" i="1"/>
  <c r="H105" i="1"/>
  <c r="H102" i="1"/>
  <c r="H66" i="1"/>
  <c r="H69" i="1"/>
  <c r="H57" i="1"/>
  <c r="H54" i="1"/>
  <c r="H49" i="1"/>
  <c r="H46" i="1"/>
  <c r="J42" i="1" l="1"/>
  <c r="I42" i="1"/>
  <c r="H42" i="1"/>
  <c r="J40" i="1"/>
  <c r="I40" i="1"/>
  <c r="H40" i="1"/>
  <c r="J39" i="1"/>
  <c r="I39" i="1"/>
  <c r="J37" i="1"/>
  <c r="I37" i="1"/>
  <c r="H37" i="1" l="1"/>
  <c r="H39" i="1"/>
  <c r="J166" i="1"/>
  <c r="I166" i="1"/>
  <c r="H166" i="1"/>
  <c r="J163" i="1"/>
  <c r="I163" i="1"/>
  <c r="H163" i="1"/>
  <c r="J162" i="1"/>
  <c r="I162" i="1"/>
  <c r="H162" i="1"/>
  <c r="J159" i="1"/>
  <c r="I159" i="1"/>
  <c r="H159" i="1"/>
  <c r="J21" i="1" l="1"/>
  <c r="I21" i="1"/>
  <c r="I134" i="1"/>
  <c r="I11" i="1" s="1"/>
  <c r="J134" i="1"/>
  <c r="J11" i="1" s="1"/>
  <c r="H134" i="1"/>
  <c r="J141" i="1"/>
  <c r="J137" i="1"/>
  <c r="H11" i="1" l="1"/>
  <c r="I146" i="1"/>
  <c r="J146" i="1"/>
  <c r="I142" i="1"/>
  <c r="J142" i="1"/>
  <c r="H146" i="1"/>
  <c r="H142" i="1"/>
  <c r="I93" i="1" l="1"/>
  <c r="J93" i="1"/>
  <c r="I91" i="1"/>
  <c r="J91" i="1"/>
  <c r="I95" i="1"/>
  <c r="J95" i="1"/>
  <c r="H95" i="1"/>
  <c r="I127" i="1"/>
  <c r="J127" i="1"/>
  <c r="H127" i="1"/>
  <c r="I137" i="1"/>
  <c r="I141" i="1"/>
  <c r="I154" i="1"/>
  <c r="J154" i="1"/>
  <c r="H151" i="1"/>
  <c r="I20" i="1"/>
  <c r="J20" i="1"/>
  <c r="H20" i="1"/>
  <c r="I18" i="1"/>
  <c r="J18" i="1"/>
  <c r="H18" i="1"/>
  <c r="I99" i="1"/>
  <c r="J99" i="1"/>
  <c r="I101" i="1"/>
  <c r="J101" i="1"/>
  <c r="H101" i="1"/>
  <c r="H99" i="1"/>
  <c r="H174" i="1"/>
  <c r="I174" i="1"/>
  <c r="I33" i="1"/>
  <c r="J33" i="1"/>
  <c r="H33" i="1"/>
  <c r="I30" i="1"/>
  <c r="J30" i="1"/>
  <c r="I98" i="1"/>
  <c r="J98" i="1"/>
  <c r="H90" i="1" l="1"/>
  <c r="H94" i="1"/>
  <c r="J94" i="1"/>
  <c r="I90" i="1"/>
  <c r="J90" i="1"/>
  <c r="I94" i="1"/>
  <c r="I36" i="1"/>
  <c r="J36" i="1"/>
  <c r="H36" i="1"/>
  <c r="I34" i="1"/>
  <c r="J34" i="1"/>
  <c r="H34" i="1"/>
  <c r="I29" i="1"/>
  <c r="J29" i="1"/>
  <c r="H29" i="1"/>
  <c r="H141" i="1"/>
  <c r="H137" i="1"/>
  <c r="I148" i="1"/>
  <c r="I133" i="1" s="1"/>
  <c r="J148" i="1"/>
  <c r="J133" i="1" s="1"/>
  <c r="H133" i="1"/>
  <c r="H135" i="1"/>
  <c r="J149" i="1"/>
  <c r="J135" i="1" s="1"/>
  <c r="I149" i="1"/>
  <c r="I135" i="1" s="1"/>
  <c r="H154" i="1"/>
  <c r="I131" i="1"/>
  <c r="J131" i="1"/>
  <c r="H131" i="1"/>
  <c r="H16" i="1"/>
  <c r="I16" i="1"/>
  <c r="J16" i="1"/>
  <c r="H136" i="1" l="1"/>
  <c r="J136" i="1"/>
  <c r="I136" i="1"/>
  <c r="J132" i="1"/>
  <c r="I132" i="1"/>
  <c r="H150" i="1"/>
  <c r="H132" i="1"/>
  <c r="H15" i="1"/>
  <c r="H17" i="1"/>
  <c r="J15" i="1"/>
  <c r="J17" i="1"/>
  <c r="I17" i="1"/>
  <c r="I15" i="1"/>
  <c r="H24" i="1"/>
  <c r="H21" i="1" l="1"/>
  <c r="H25" i="1"/>
  <c r="J169" i="1"/>
  <c r="I169" i="1"/>
  <c r="H169" i="1"/>
  <c r="J172" i="1"/>
  <c r="H171" i="1"/>
  <c r="H168" i="1"/>
  <c r="H125" i="1"/>
  <c r="H13" i="1" s="1"/>
  <c r="H167" i="1" l="1"/>
  <c r="H170" i="1"/>
  <c r="J168" i="1"/>
  <c r="J170" i="1" s="1"/>
  <c r="J174" i="1"/>
  <c r="I171" i="1"/>
  <c r="I168" i="1"/>
  <c r="J171" i="1"/>
  <c r="J167" i="1" l="1"/>
  <c r="I170" i="1"/>
  <c r="I167" i="1"/>
  <c r="J151" i="1"/>
  <c r="I123" i="1"/>
  <c r="I10" i="1" s="1"/>
  <c r="J123" i="1"/>
  <c r="J10" i="1" s="1"/>
  <c r="H26" i="1"/>
  <c r="I26" i="1"/>
  <c r="H123" i="1"/>
  <c r="H10" i="1" s="1"/>
  <c r="H124" i="1"/>
  <c r="H12" i="1" s="1"/>
  <c r="J124" i="1"/>
  <c r="J12" i="1" s="1"/>
  <c r="I124" i="1"/>
  <c r="I12" i="1" s="1"/>
  <c r="J26" i="1"/>
  <c r="I13" i="1" l="1"/>
  <c r="I9" i="1" s="1"/>
  <c r="J13" i="1"/>
  <c r="J14" i="1" s="1"/>
  <c r="H14" i="1"/>
  <c r="J126" i="1"/>
  <c r="H126" i="1"/>
  <c r="I126" i="1"/>
  <c r="I122" i="1"/>
  <c r="J122" i="1"/>
  <c r="H122" i="1"/>
  <c r="H147" i="1"/>
  <c r="J147" i="1"/>
  <c r="I147" i="1"/>
  <c r="J9" i="1" l="1"/>
  <c r="I14" i="1"/>
  <c r="H9" i="1"/>
</calcChain>
</file>

<file path=xl/sharedStrings.xml><?xml version="1.0" encoding="utf-8"?>
<sst xmlns="http://schemas.openxmlformats.org/spreadsheetml/2006/main" count="841" uniqueCount="146">
  <si>
    <t>Средства бюджета города Брянска</t>
  </si>
  <si>
    <t>Поступления из областного бюджета</t>
  </si>
  <si>
    <t xml:space="preserve">Внебюджетные источники </t>
  </si>
  <si>
    <t>1.</t>
  </si>
  <si>
    <t>1.1.</t>
  </si>
  <si>
    <t>2.</t>
  </si>
  <si>
    <t>Объем средств на реализацию программы, руб.</t>
  </si>
  <si>
    <t>План реализации муниципальной программы</t>
  </si>
  <si>
    <t>№ п/п</t>
  </si>
  <si>
    <t>Код бюджетной классификации</t>
  </si>
  <si>
    <t>ГРБС</t>
  </si>
  <si>
    <t>МП</t>
  </si>
  <si>
    <t>НР</t>
  </si>
  <si>
    <t>2.1.</t>
  </si>
  <si>
    <t>Спортивно-оздоровительные комплексы и центры</t>
  </si>
  <si>
    <t>Внебюджетные средства</t>
  </si>
  <si>
    <t>Мероприятия по развитию физической культуры и спорта</t>
  </si>
  <si>
    <t>2.3.</t>
  </si>
  <si>
    <t>3.</t>
  </si>
  <si>
    <t>3.1.</t>
  </si>
  <si>
    <t>3.2.</t>
  </si>
  <si>
    <t>4.</t>
  </si>
  <si>
    <t>Главный специалист комитета по физической культуре и спорту городской администрации</t>
  </si>
  <si>
    <t>И.В. Сорокина</t>
  </si>
  <si>
    <t>01</t>
  </si>
  <si>
    <t>014</t>
  </si>
  <si>
    <t>02</t>
  </si>
  <si>
    <t>003</t>
  </si>
  <si>
    <t>03</t>
  </si>
  <si>
    <t>Организации, осуществляющие спортивную подготовку</t>
  </si>
  <si>
    <t>04</t>
  </si>
  <si>
    <t>S4790</t>
  </si>
  <si>
    <t xml:space="preserve">Муниципальная программа города Брянска «Физическая культура и спорт в городе Брянске»  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</si>
  <si>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</si>
  <si>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4.1.</t>
  </si>
  <si>
    <t>003, 014</t>
  </si>
  <si>
    <t>Р5</t>
  </si>
  <si>
    <t>5.</t>
  </si>
  <si>
    <t>5.1.</t>
  </si>
  <si>
    <t>5.2.</t>
  </si>
  <si>
    <t>Грантовая поддержка работников муниципальных учреждений</t>
  </si>
  <si>
    <t>2022 год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</si>
  <si>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</si>
  <si>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2023 год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</si>
  <si>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</si>
  <si>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2.2.</t>
  </si>
  <si>
    <t>2.2.1.</t>
  </si>
  <si>
    <t>2.2.2.</t>
  </si>
  <si>
    <t>Мероприятия по проведению оздоровительной компании детей</t>
  </si>
  <si>
    <t>5.3.</t>
  </si>
  <si>
    <t>5.3.1.</t>
  </si>
  <si>
    <t>Проведение ремонта спортивных сооружений</t>
  </si>
  <si>
    <t>6.</t>
  </si>
  <si>
    <t>06</t>
  </si>
  <si>
    <t>S7620</t>
  </si>
  <si>
    <t>6.1.</t>
  </si>
  <si>
    <t>Жилые помещения (квартиры) для тренеров, тренеров-преподавателей учреждений физической культуры и спорта Брянской области</t>
  </si>
  <si>
    <t>Итого</t>
  </si>
  <si>
    <t>Тип структурного элемента</t>
  </si>
  <si>
    <t>Структурный элемент</t>
  </si>
  <si>
    <t>3</t>
  </si>
  <si>
    <t>5</t>
  </si>
  <si>
    <t>7</t>
  </si>
  <si>
    <t>9</t>
  </si>
  <si>
    <t>11</t>
  </si>
  <si>
    <t>2024 год</t>
  </si>
  <si>
    <t>Председатель комитета по физической культуре и спорту городской администрации</t>
  </si>
  <si>
    <t>А.Г. Погорелов</t>
  </si>
  <si>
    <t>х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</si>
  <si>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</si>
  <si>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</si>
  <si>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</si>
  <si>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спортивно-оздоровительного отдыха детей и подростков</t>
  </si>
  <si>
    <t>Региональный проект "Региональный проект "Спорт-норма жизни (Брянская область)"</t>
  </si>
  <si>
    <t xml:space="preserve">  </t>
  </si>
  <si>
    <t>6,7,8</t>
  </si>
  <si>
    <t>Поступления из федерального бюджета</t>
  </si>
  <si>
    <t>Связь с показателями (индикаторами) основных мероприятий (проектов) (порядковый номер показателя)</t>
  </si>
  <si>
    <t>Софинансирование объектов капитальных вложений муниципальной собственности</t>
  </si>
  <si>
    <t>009</t>
  </si>
  <si>
    <t>5.4.</t>
  </si>
  <si>
    <t>5.4.1.</t>
  </si>
  <si>
    <t>Руководство и управление в сфере установленных функций органов местного самоуправления</t>
  </si>
  <si>
    <t>P5</t>
  </si>
  <si>
    <t>Обеспечение жильем тренеров, тренеров-преподавателей учреждений физической культуры и спорта Брянской области</t>
  </si>
  <si>
    <t>009, 014</t>
  </si>
  <si>
    <t>Дворец зимних видов спорта в Фокинском районе г.Брянска</t>
  </si>
  <si>
    <t>2.4.</t>
  </si>
  <si>
    <t>Бюджетные инвестиции в объекты капитального строительства муниципальной собственности</t>
  </si>
  <si>
    <t>2.4.1.</t>
  </si>
  <si>
    <t>Дворец зимних видов спорта в Фокинском районе г. Брянска</t>
  </si>
  <si>
    <t>2.5.</t>
  </si>
  <si>
    <t>2.5.1.</t>
  </si>
  <si>
    <t>S1270</t>
  </si>
  <si>
    <t>Спортивно-оздоровительный комплекс в Бежицком районе г. Брянска</t>
  </si>
  <si>
    <t>5.3.2.</t>
  </si>
  <si>
    <t>2.6.</t>
  </si>
  <si>
    <t>Поддержка развития лыжного спорта в Брянской области</t>
  </si>
  <si>
    <t>S7580</t>
  </si>
  <si>
    <t>S7590</t>
  </si>
  <si>
    <t>2.7.</t>
  </si>
  <si>
    <t>2.7.1.</t>
  </si>
  <si>
    <t>Развитие спортивной инфраструктуры объектов спорта Брянской области</t>
  </si>
  <si>
    <t>Капитальный ремонт стадиона МАУ "Брянский спортивный комбинат "Десна" по ул. 50-й Армии</t>
  </si>
  <si>
    <t>Обустройство лыжероллерной трассы в Фокинском районе города Брянска</t>
  </si>
  <si>
    <t>2.6.1.</t>
  </si>
  <si>
    <t>2.6.2.</t>
  </si>
  <si>
    <t>Приобретение обрудования для лыжероллерной трассы в Фокинском районе города Брянска</t>
  </si>
  <si>
    <t>2.7.2.</t>
  </si>
  <si>
    <t xml:space="preserve"> Капитальный ремонт стадиона "Локомотив" МБУ СШ "Партизан" по ул. Никитина</t>
  </si>
  <si>
    <t>3.3.</t>
  </si>
  <si>
    <t>3.3.1.</t>
  </si>
  <si>
    <t>11, 12</t>
  </si>
  <si>
    <t xml:space="preserve"> </t>
  </si>
  <si>
    <t>003, 009, 014</t>
  </si>
  <si>
    <t>003, 009,  014</t>
  </si>
  <si>
    <t>2.4.2.</t>
  </si>
  <si>
    <t>2.8.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</si>
  <si>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</si>
  <si>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S7690</t>
  </si>
  <si>
    <t>2.8.1.</t>
  </si>
  <si>
    <t>Приобретение спортивной формы, спортивного оборудования и инвентаря для муниципальных учреждений, осуществляющих спортивную подготовку и муниципальных образовательных организаций в сфере физической культуры и спорта</t>
  </si>
  <si>
    <t>3.4.</t>
  </si>
  <si>
    <t>3.4.1.</t>
  </si>
  <si>
    <t xml:space="preserve">    </t>
  </si>
  <si>
    <t xml:space="preserve">Приобретение каркасно-мембранного сооружения на стадион МАУ ФКиС БГСК "Спартак" </t>
  </si>
  <si>
    <t xml:space="preserve">Оснащение сборно-разборными трибунами на стадионе МАУ ФКиС БГСК "Спартак" </t>
  </si>
  <si>
    <t>3.4.2.</t>
  </si>
  <si>
    <t>2.8.2.</t>
  </si>
  <si>
    <t xml:space="preserve">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 </t>
  </si>
  <si>
    <t>29, 30, 32</t>
  </si>
  <si>
    <t>30, 32</t>
  </si>
  <si>
    <t>33, 34</t>
  </si>
  <si>
    <t>5, 13</t>
  </si>
  <si>
    <t>17-23</t>
  </si>
  <si>
    <t>17, 18</t>
  </si>
  <si>
    <t>Заместитель Главы городской администрации</t>
  </si>
  <si>
    <t>В.М. Миронова</t>
  </si>
  <si>
    <t>1-13, 15-18, 20, 21, 23, 24, 27, 29-35</t>
  </si>
  <si>
    <t>3-13, 15, 16</t>
  </si>
  <si>
    <t>27, 29-34</t>
  </si>
  <si>
    <t>Капитальный ремонт помещения и фасада МБУ СШ по шахматам и шашкам</t>
  </si>
  <si>
    <t>Таблица № 2</t>
  </si>
  <si>
    <t>6.1.1.</t>
  </si>
  <si>
    <t>Муниципальная программа, подпрограмма, основное мероприятие (проект), направление расходов, мероприятие</t>
  </si>
  <si>
    <t>29, 32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</si>
</sst>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name val="Calibri"/>
      <family val="2"/>
    </font>
    <font>
      <i/>
      <sz val="11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8">
    <xf numFmtId="0" fontId="0" fillId="0" borderId="0" xfId="0"/>
    <xf numFmtId="49" fontId="0" fillId="0" borderId="0" xfId="0" applyNumberFormat="1"/>
    <xf numFmtId="0" fontId="6" fillId="0" borderId="0" xfId="0" applyFont="1"/>
    <xf numFmtId="49" fontId="6" fillId="0" borderId="0" xfId="0" applyNumberFormat="1" applyFo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164" fontId="2" fillId="0" borderId="0" xfId="1" applyFont="1" applyFill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164" fontId="6" fillId="0" borderId="0" xfId="0" applyNumberFormat="1" applyFont="1"/>
    <xf numFmtId="0" fontId="0" fillId="0" borderId="0" xfId="0" applyFill="1"/>
    <xf numFmtId="0" fontId="5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49" fontId="14" fillId="0" borderId="0" xfId="0" applyNumberFormat="1" applyFont="1"/>
    <xf numFmtId="0" fontId="14" fillId="0" borderId="0" xfId="0" applyFont="1" applyFill="1"/>
    <xf numFmtId="49" fontId="8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164" fontId="2" fillId="0" borderId="1" xfId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" xfId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/>
    <xf numFmtId="164" fontId="2" fillId="0" borderId="1" xfId="0" applyNumberFormat="1" applyFont="1" applyFill="1" applyBorder="1" applyAlignment="1">
      <alignment horizontal="right" vertical="center" wrapText="1"/>
    </xf>
    <xf numFmtId="0" fontId="17" fillId="0" borderId="0" xfId="0" applyFont="1" applyFill="1"/>
    <xf numFmtId="164" fontId="6" fillId="0" borderId="0" xfId="0" applyNumberFormat="1" applyFont="1" applyFill="1"/>
    <xf numFmtId="164" fontId="15" fillId="0" borderId="0" xfId="0" applyNumberFormat="1" applyFont="1" applyFill="1"/>
    <xf numFmtId="164" fontId="17" fillId="0" borderId="0" xfId="0" applyNumberFormat="1" applyFont="1" applyFill="1"/>
    <xf numFmtId="164" fontId="18" fillId="0" borderId="0" xfId="0" applyNumberFormat="1" applyFont="1" applyFill="1"/>
    <xf numFmtId="0" fontId="18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19" fillId="0" borderId="0" xfId="0" applyNumberFormat="1" applyFont="1" applyFill="1"/>
    <xf numFmtId="0" fontId="19" fillId="0" borderId="0" xfId="0" applyFont="1" applyFill="1"/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49" fontId="11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5"/>
  <sheetViews>
    <sheetView tabSelected="1" view="pageBreakPreview" topLeftCell="A154" zoomScale="102" zoomScaleNormal="96" zoomScaleSheetLayoutView="102" workbookViewId="0">
      <selection activeCell="L1" sqref="L1:N1048576"/>
    </sheetView>
  </sheetViews>
  <sheetFormatPr defaultRowHeight="15" x14ac:dyDescent="0.25"/>
  <cols>
    <col min="1" max="1" width="6.140625" style="2" customWidth="1"/>
    <col min="2" max="2" width="39.85546875" customWidth="1"/>
    <col min="3" max="3" width="8.28515625" style="1" customWidth="1"/>
    <col min="4" max="4" width="4.85546875" customWidth="1"/>
    <col min="5" max="5" width="6.7109375" customWidth="1"/>
    <col min="6" max="6" width="5.28515625" style="1" customWidth="1"/>
    <col min="7" max="7" width="6.42578125" customWidth="1"/>
    <col min="8" max="8" width="16.28515625" customWidth="1"/>
    <col min="9" max="9" width="15.42578125" customWidth="1"/>
    <col min="10" max="10" width="16.140625" customWidth="1"/>
    <col min="11" max="11" width="24.140625" style="15" customWidth="1"/>
    <col min="12" max="12" width="21" customWidth="1"/>
    <col min="13" max="13" width="18.7109375" customWidth="1"/>
    <col min="14" max="14" width="16.85546875" customWidth="1"/>
  </cols>
  <sheetData>
    <row r="1" spans="1:14" ht="18" customHeight="1" x14ac:dyDescent="0.25">
      <c r="A1"/>
      <c r="J1" s="76" t="s">
        <v>142</v>
      </c>
      <c r="K1" s="76"/>
    </row>
    <row r="2" spans="1:14" s="2" customFormat="1" ht="15.75" x14ac:dyDescent="0.25">
      <c r="A2" s="77" t="s">
        <v>7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4" s="2" customFormat="1" ht="8.4499999999999993" customHeight="1" x14ac:dyDescent="0.25">
      <c r="C3" s="3"/>
      <c r="F3" s="3"/>
      <c r="K3" s="4"/>
    </row>
    <row r="4" spans="1:14" s="2" customFormat="1" ht="15" customHeight="1" x14ac:dyDescent="0.25">
      <c r="A4" s="70" t="s">
        <v>8</v>
      </c>
      <c r="B4" s="70" t="s">
        <v>144</v>
      </c>
      <c r="C4" s="70" t="s">
        <v>9</v>
      </c>
      <c r="D4" s="70"/>
      <c r="E4" s="70"/>
      <c r="F4" s="70"/>
      <c r="G4" s="70"/>
      <c r="H4" s="70" t="s">
        <v>6</v>
      </c>
      <c r="I4" s="70"/>
      <c r="J4" s="70"/>
      <c r="K4" s="69" t="s">
        <v>77</v>
      </c>
    </row>
    <row r="5" spans="1:14" s="2" customFormat="1" ht="3.6" customHeight="1" x14ac:dyDescent="0.25">
      <c r="A5" s="70"/>
      <c r="B5" s="70"/>
      <c r="C5" s="70"/>
      <c r="D5" s="70"/>
      <c r="E5" s="70"/>
      <c r="F5" s="70"/>
      <c r="G5" s="70"/>
      <c r="H5" s="70"/>
      <c r="I5" s="70"/>
      <c r="J5" s="70"/>
      <c r="K5" s="69"/>
    </row>
    <row r="6" spans="1:14" s="2" customFormat="1" x14ac:dyDescent="0.25">
      <c r="A6" s="70"/>
      <c r="B6" s="70"/>
      <c r="C6" s="68" t="s">
        <v>10</v>
      </c>
      <c r="D6" s="68" t="s">
        <v>11</v>
      </c>
      <c r="E6" s="68" t="s">
        <v>58</v>
      </c>
      <c r="F6" s="71" t="s">
        <v>59</v>
      </c>
      <c r="G6" s="68" t="s">
        <v>12</v>
      </c>
      <c r="H6" s="70" t="s">
        <v>41</v>
      </c>
      <c r="I6" s="70" t="s">
        <v>43</v>
      </c>
      <c r="J6" s="70" t="s">
        <v>65</v>
      </c>
      <c r="K6" s="69"/>
      <c r="L6" s="14"/>
    </row>
    <row r="7" spans="1:14" s="2" customFormat="1" ht="47.25" customHeight="1" x14ac:dyDescent="0.25">
      <c r="A7" s="70"/>
      <c r="B7" s="70"/>
      <c r="C7" s="68"/>
      <c r="D7" s="68"/>
      <c r="E7" s="68"/>
      <c r="F7" s="71"/>
      <c r="G7" s="68"/>
      <c r="H7" s="70"/>
      <c r="I7" s="70"/>
      <c r="J7" s="70"/>
      <c r="K7" s="69"/>
      <c r="L7" s="14"/>
      <c r="M7" s="14"/>
    </row>
    <row r="8" spans="1:14" s="2" customFormat="1" x14ac:dyDescent="0.25">
      <c r="A8" s="56">
        <v>1</v>
      </c>
      <c r="B8" s="56">
        <v>2</v>
      </c>
      <c r="C8" s="22" t="s">
        <v>60</v>
      </c>
      <c r="D8" s="56">
        <v>4</v>
      </c>
      <c r="E8" s="22" t="s">
        <v>61</v>
      </c>
      <c r="F8" s="56">
        <v>6</v>
      </c>
      <c r="G8" s="22" t="s">
        <v>62</v>
      </c>
      <c r="H8" s="56">
        <v>8</v>
      </c>
      <c r="I8" s="22" t="s">
        <v>63</v>
      </c>
      <c r="J8" s="56">
        <v>10</v>
      </c>
      <c r="K8" s="22" t="s">
        <v>64</v>
      </c>
      <c r="L8" s="14"/>
    </row>
    <row r="9" spans="1:14" s="4" customFormat="1" ht="41.45" customHeight="1" x14ac:dyDescent="0.25">
      <c r="A9" s="69"/>
      <c r="B9" s="55" t="s">
        <v>32</v>
      </c>
      <c r="C9" s="28" t="s">
        <v>114</v>
      </c>
      <c r="D9" s="29">
        <v>14</v>
      </c>
      <c r="E9" s="45" t="s">
        <v>68</v>
      </c>
      <c r="F9" s="28" t="s">
        <v>68</v>
      </c>
      <c r="G9" s="45" t="s">
        <v>68</v>
      </c>
      <c r="H9" s="46">
        <f>H10+H11+H12+H13</f>
        <v>478068513.30000007</v>
      </c>
      <c r="I9" s="46">
        <f t="shared" ref="I9:J9" si="0">I10+I11+I12+I13</f>
        <v>463374979.91000003</v>
      </c>
      <c r="J9" s="46">
        <f t="shared" si="0"/>
        <v>330569448</v>
      </c>
      <c r="K9" s="57" t="s">
        <v>138</v>
      </c>
      <c r="L9" s="37"/>
    </row>
    <row r="10" spans="1:14" s="4" customFormat="1" ht="26.25" customHeight="1" x14ac:dyDescent="0.25">
      <c r="A10" s="69"/>
      <c r="B10" s="55" t="s">
        <v>0</v>
      </c>
      <c r="C10" s="28" t="s">
        <v>114</v>
      </c>
      <c r="D10" s="29">
        <v>14</v>
      </c>
      <c r="E10" s="29" t="s">
        <v>68</v>
      </c>
      <c r="F10" s="28" t="s">
        <v>68</v>
      </c>
      <c r="G10" s="29" t="s">
        <v>68</v>
      </c>
      <c r="H10" s="31">
        <f>H16+H22+H91+H123+H133+H168</f>
        <v>319768019.61000001</v>
      </c>
      <c r="I10" s="31">
        <f>I16+I22+I91+I123+I133+I168</f>
        <v>310817033.91000003</v>
      </c>
      <c r="J10" s="31">
        <f>J16+J22+J91+J123+J133+J168</f>
        <v>309247592</v>
      </c>
      <c r="K10" s="57"/>
      <c r="L10" s="38"/>
      <c r="M10" s="38"/>
      <c r="N10" s="38"/>
    </row>
    <row r="11" spans="1:14" s="4" customFormat="1" ht="18.75" customHeight="1" x14ac:dyDescent="0.25">
      <c r="A11" s="69"/>
      <c r="B11" s="55" t="s">
        <v>76</v>
      </c>
      <c r="C11" s="28" t="s">
        <v>25</v>
      </c>
      <c r="D11" s="29">
        <v>14</v>
      </c>
      <c r="E11" s="29" t="s">
        <v>68</v>
      </c>
      <c r="F11" s="28" t="s">
        <v>68</v>
      </c>
      <c r="G11" s="29" t="s">
        <v>68</v>
      </c>
      <c r="H11" s="31">
        <f>H134</f>
        <v>6618900</v>
      </c>
      <c r="I11" s="31">
        <f>I134</f>
        <v>7070300</v>
      </c>
      <c r="J11" s="31">
        <f t="shared" ref="J11" si="1">J134</f>
        <v>2500000</v>
      </c>
      <c r="K11" s="57"/>
      <c r="L11" s="38"/>
      <c r="M11" s="38"/>
      <c r="N11" s="38"/>
    </row>
    <row r="12" spans="1:14" s="4" customFormat="1" ht="16.5" customHeight="1" x14ac:dyDescent="0.25">
      <c r="A12" s="69"/>
      <c r="B12" s="27" t="s">
        <v>1</v>
      </c>
      <c r="C12" s="28" t="s">
        <v>85</v>
      </c>
      <c r="D12" s="29">
        <v>14</v>
      </c>
      <c r="E12" s="29" t="s">
        <v>68</v>
      </c>
      <c r="F12" s="28" t="s">
        <v>68</v>
      </c>
      <c r="G12" s="29" t="s">
        <v>68</v>
      </c>
      <c r="H12" s="31">
        <f>+H124+H135+H169+H23+H92</f>
        <v>130121512.72</v>
      </c>
      <c r="I12" s="31">
        <f>+I124+I135+I169+I23</f>
        <v>127152965</v>
      </c>
      <c r="J12" s="31">
        <f>+J124+J135+J169+J23</f>
        <v>487175</v>
      </c>
      <c r="K12" s="57"/>
      <c r="M12" s="37"/>
    </row>
    <row r="13" spans="1:14" s="4" customFormat="1" ht="17.25" customHeight="1" x14ac:dyDescent="0.25">
      <c r="A13" s="69"/>
      <c r="B13" s="27" t="s">
        <v>2</v>
      </c>
      <c r="C13" s="28" t="s">
        <v>68</v>
      </c>
      <c r="D13" s="29" t="s">
        <v>68</v>
      </c>
      <c r="E13" s="29" t="s">
        <v>68</v>
      </c>
      <c r="F13" s="28" t="s">
        <v>68</v>
      </c>
      <c r="G13" s="29" t="s">
        <v>68</v>
      </c>
      <c r="H13" s="31">
        <f>H24+H93+H125</f>
        <v>21560080.969999999</v>
      </c>
      <c r="I13" s="31">
        <f>I24+I93</f>
        <v>18334681</v>
      </c>
      <c r="J13" s="31">
        <f>J24+J93</f>
        <v>18334681</v>
      </c>
      <c r="K13" s="57"/>
      <c r="L13" s="37"/>
      <c r="M13" s="37"/>
    </row>
    <row r="14" spans="1:14" s="4" customFormat="1" ht="18" customHeight="1" x14ac:dyDescent="0.25">
      <c r="A14" s="69"/>
      <c r="B14" s="27" t="s">
        <v>57</v>
      </c>
      <c r="C14" s="28" t="s">
        <v>68</v>
      </c>
      <c r="D14" s="29" t="s">
        <v>68</v>
      </c>
      <c r="E14" s="29" t="s">
        <v>68</v>
      </c>
      <c r="F14" s="28" t="s">
        <v>68</v>
      </c>
      <c r="G14" s="29" t="s">
        <v>68</v>
      </c>
      <c r="H14" s="31">
        <f>H10+H11+H12+H13</f>
        <v>478068513.30000007</v>
      </c>
      <c r="I14" s="31">
        <f t="shared" ref="I14:J14" si="2">I10+I11+I12+I13</f>
        <v>463374979.91000003</v>
      </c>
      <c r="J14" s="31">
        <f t="shared" si="2"/>
        <v>330569448</v>
      </c>
      <c r="K14" s="57"/>
      <c r="M14" s="37"/>
    </row>
    <row r="15" spans="1:14" s="4" customFormat="1" ht="40.15" customHeight="1" x14ac:dyDescent="0.25">
      <c r="A15" s="63" t="s">
        <v>3</v>
      </c>
      <c r="B15" s="27" t="s">
        <v>69</v>
      </c>
      <c r="C15" s="43" t="s">
        <v>25</v>
      </c>
      <c r="D15" s="44">
        <v>14</v>
      </c>
      <c r="E15" s="44">
        <v>4</v>
      </c>
      <c r="F15" s="43" t="s">
        <v>24</v>
      </c>
      <c r="G15" s="29">
        <v>80040</v>
      </c>
      <c r="H15" s="31">
        <f>H16</f>
        <v>8023517.2000000002</v>
      </c>
      <c r="I15" s="31">
        <f t="shared" ref="I15:J15" si="3">I16</f>
        <v>8311299.4000000004</v>
      </c>
      <c r="J15" s="31">
        <f t="shared" si="3"/>
        <v>8613605.0999999996</v>
      </c>
      <c r="K15" s="64">
        <v>2</v>
      </c>
      <c r="M15" s="37"/>
    </row>
    <row r="16" spans="1:14" s="4" customFormat="1" ht="13.9" customHeight="1" x14ac:dyDescent="0.25">
      <c r="A16" s="63"/>
      <c r="B16" s="55" t="s">
        <v>0</v>
      </c>
      <c r="C16" s="43" t="s">
        <v>25</v>
      </c>
      <c r="D16" s="44">
        <v>14</v>
      </c>
      <c r="E16" s="44">
        <v>4</v>
      </c>
      <c r="F16" s="43" t="s">
        <v>24</v>
      </c>
      <c r="G16" s="29">
        <v>80040</v>
      </c>
      <c r="H16" s="31">
        <f>H19</f>
        <v>8023517.2000000002</v>
      </c>
      <c r="I16" s="31">
        <f>I19</f>
        <v>8311299.4000000004</v>
      </c>
      <c r="J16" s="31">
        <f>J19</f>
        <v>8613605.0999999996</v>
      </c>
      <c r="K16" s="64"/>
    </row>
    <row r="17" spans="1:12" s="4" customFormat="1" ht="15" customHeight="1" x14ac:dyDescent="0.25">
      <c r="A17" s="63"/>
      <c r="B17" s="55" t="s">
        <v>57</v>
      </c>
      <c r="C17" s="43" t="s">
        <v>68</v>
      </c>
      <c r="D17" s="44" t="s">
        <v>68</v>
      </c>
      <c r="E17" s="44" t="s">
        <v>68</v>
      </c>
      <c r="F17" s="43" t="s">
        <v>68</v>
      </c>
      <c r="G17" s="29" t="s">
        <v>68</v>
      </c>
      <c r="H17" s="31">
        <f>H16</f>
        <v>8023517.2000000002</v>
      </c>
      <c r="I17" s="31">
        <f t="shared" ref="I17:J17" si="4">I16</f>
        <v>8311299.4000000004</v>
      </c>
      <c r="J17" s="31">
        <f t="shared" si="4"/>
        <v>8613605.0999999996</v>
      </c>
      <c r="K17" s="64"/>
    </row>
    <row r="18" spans="1:12" s="4" customFormat="1" ht="25.5" customHeight="1" x14ac:dyDescent="0.25">
      <c r="A18" s="62" t="s">
        <v>4</v>
      </c>
      <c r="B18" s="53" t="s">
        <v>82</v>
      </c>
      <c r="C18" s="23" t="s">
        <v>25</v>
      </c>
      <c r="D18" s="24">
        <v>14</v>
      </c>
      <c r="E18" s="24" t="s">
        <v>124</v>
      </c>
      <c r="F18" s="23" t="s">
        <v>24</v>
      </c>
      <c r="G18" s="24">
        <v>80040</v>
      </c>
      <c r="H18" s="25">
        <f>H19</f>
        <v>8023517.2000000002</v>
      </c>
      <c r="I18" s="25">
        <f t="shared" ref="I18:J18" si="5">I19</f>
        <v>8311299.4000000004</v>
      </c>
      <c r="J18" s="25">
        <f t="shared" si="5"/>
        <v>8613605.0999999996</v>
      </c>
      <c r="K18" s="61">
        <v>2</v>
      </c>
    </row>
    <row r="19" spans="1:12" s="4" customFormat="1" ht="14.45" customHeight="1" x14ac:dyDescent="0.25">
      <c r="A19" s="62"/>
      <c r="B19" s="26" t="s">
        <v>0</v>
      </c>
      <c r="C19" s="23" t="s">
        <v>25</v>
      </c>
      <c r="D19" s="24">
        <v>14</v>
      </c>
      <c r="E19" s="24">
        <v>4</v>
      </c>
      <c r="F19" s="23" t="s">
        <v>24</v>
      </c>
      <c r="G19" s="24">
        <v>80040</v>
      </c>
      <c r="H19" s="25">
        <v>8023517.2000000002</v>
      </c>
      <c r="I19" s="25">
        <v>8311299.4000000004</v>
      </c>
      <c r="J19" s="25">
        <v>8613605.0999999996</v>
      </c>
      <c r="K19" s="61"/>
    </row>
    <row r="20" spans="1:12" s="4" customFormat="1" ht="15.75" customHeight="1" x14ac:dyDescent="0.25">
      <c r="A20" s="62"/>
      <c r="B20" s="53" t="s">
        <v>57</v>
      </c>
      <c r="C20" s="23" t="s">
        <v>68</v>
      </c>
      <c r="D20" s="24" t="s">
        <v>68</v>
      </c>
      <c r="E20" s="24" t="s">
        <v>68</v>
      </c>
      <c r="F20" s="23" t="s">
        <v>68</v>
      </c>
      <c r="G20" s="24" t="s">
        <v>68</v>
      </c>
      <c r="H20" s="25">
        <f>H19</f>
        <v>8023517.2000000002</v>
      </c>
      <c r="I20" s="25">
        <f t="shared" ref="I20:J20" si="6">I19</f>
        <v>8311299.4000000004</v>
      </c>
      <c r="J20" s="25">
        <f t="shared" si="6"/>
        <v>8613605.0999999996</v>
      </c>
      <c r="K20" s="61"/>
    </row>
    <row r="21" spans="1:12" s="4" customFormat="1" ht="27.6" customHeight="1" x14ac:dyDescent="0.25">
      <c r="A21" s="63" t="s">
        <v>5</v>
      </c>
      <c r="B21" s="27" t="s">
        <v>70</v>
      </c>
      <c r="C21" s="28" t="s">
        <v>68</v>
      </c>
      <c r="D21" s="29" t="s">
        <v>68</v>
      </c>
      <c r="E21" s="29" t="s">
        <v>68</v>
      </c>
      <c r="F21" s="28" t="s">
        <v>68</v>
      </c>
      <c r="G21" s="29" t="s">
        <v>68</v>
      </c>
      <c r="H21" s="30">
        <f>H22+H24+H23</f>
        <v>161231738.55000001</v>
      </c>
      <c r="I21" s="30">
        <f t="shared" ref="I21:J21" si="7">I22+I24+I23</f>
        <v>93862688.410000011</v>
      </c>
      <c r="J21" s="30">
        <f t="shared" si="7"/>
        <v>93862688.410000011</v>
      </c>
      <c r="K21" s="57" t="s">
        <v>139</v>
      </c>
    </row>
    <row r="22" spans="1:12" s="4" customFormat="1" ht="24.6" customHeight="1" x14ac:dyDescent="0.25">
      <c r="A22" s="63"/>
      <c r="B22" s="27" t="s">
        <v>0</v>
      </c>
      <c r="C22" s="28" t="s">
        <v>115</v>
      </c>
      <c r="D22" s="29">
        <v>14</v>
      </c>
      <c r="E22" s="29">
        <v>4</v>
      </c>
      <c r="F22" s="28" t="s">
        <v>26</v>
      </c>
      <c r="G22" s="29" t="s">
        <v>68</v>
      </c>
      <c r="H22" s="31">
        <f>H27+H31+H32+H35+H38+H47+H55+H67+H79</f>
        <v>82096722.100000009</v>
      </c>
      <c r="I22" s="31">
        <f t="shared" ref="I22:J22" si="8">I27+I31+I32+I35+I38+I47+I55+I67+I79</f>
        <v>82928007.410000011</v>
      </c>
      <c r="J22" s="31">
        <f t="shared" si="8"/>
        <v>82928007.410000011</v>
      </c>
      <c r="K22" s="57"/>
      <c r="L22" s="37"/>
    </row>
    <row r="23" spans="1:12" s="36" customFormat="1" ht="16.5" customHeight="1" x14ac:dyDescent="0.25">
      <c r="A23" s="63"/>
      <c r="B23" s="27" t="s">
        <v>1</v>
      </c>
      <c r="C23" s="28" t="s">
        <v>85</v>
      </c>
      <c r="D23" s="29">
        <v>14</v>
      </c>
      <c r="E23" s="29">
        <v>4</v>
      </c>
      <c r="F23" s="28" t="s">
        <v>26</v>
      </c>
      <c r="G23" s="29" t="s">
        <v>68</v>
      </c>
      <c r="H23" s="31">
        <f>H48+H56+H68+H80</f>
        <v>67741828.099999994</v>
      </c>
      <c r="I23" s="31">
        <f t="shared" ref="I23:J23" si="9">I48+I56+I68+I80</f>
        <v>0</v>
      </c>
      <c r="J23" s="31">
        <f t="shared" si="9"/>
        <v>0</v>
      </c>
      <c r="K23" s="57"/>
      <c r="L23" s="39"/>
    </row>
    <row r="24" spans="1:12" s="4" customFormat="1" ht="13.15" customHeight="1" x14ac:dyDescent="0.25">
      <c r="A24" s="63"/>
      <c r="B24" s="27" t="s">
        <v>2</v>
      </c>
      <c r="C24" s="28" t="s">
        <v>68</v>
      </c>
      <c r="D24" s="29" t="s">
        <v>68</v>
      </c>
      <c r="E24" s="29" t="s">
        <v>68</v>
      </c>
      <c r="F24" s="28" t="s">
        <v>68</v>
      </c>
      <c r="G24" s="29" t="s">
        <v>68</v>
      </c>
      <c r="H24" s="31">
        <f>H28</f>
        <v>11393188.35</v>
      </c>
      <c r="I24" s="31">
        <v>10934681</v>
      </c>
      <c r="J24" s="31">
        <v>10934681</v>
      </c>
      <c r="K24" s="57"/>
      <c r="L24" s="37"/>
    </row>
    <row r="25" spans="1:12" s="4" customFormat="1" ht="12.6" customHeight="1" x14ac:dyDescent="0.25">
      <c r="A25" s="63"/>
      <c r="B25" s="55" t="s">
        <v>57</v>
      </c>
      <c r="C25" s="28" t="s">
        <v>68</v>
      </c>
      <c r="D25" s="29" t="s">
        <v>68</v>
      </c>
      <c r="E25" s="29" t="s">
        <v>68</v>
      </c>
      <c r="F25" s="28" t="s">
        <v>68</v>
      </c>
      <c r="G25" s="29" t="s">
        <v>68</v>
      </c>
      <c r="H25" s="31">
        <f>H22+H23+H24</f>
        <v>161231738.54999998</v>
      </c>
      <c r="I25" s="31">
        <f t="shared" ref="I25:J25" si="10">I22+I23+I24</f>
        <v>93862688.410000011</v>
      </c>
      <c r="J25" s="31">
        <f t="shared" si="10"/>
        <v>93862688.410000011</v>
      </c>
      <c r="K25" s="57"/>
      <c r="L25" s="37"/>
    </row>
    <row r="26" spans="1:12" s="4" customFormat="1" ht="16.149999999999999" customHeight="1" x14ac:dyDescent="0.25">
      <c r="A26" s="62" t="s">
        <v>13</v>
      </c>
      <c r="B26" s="26" t="s">
        <v>14</v>
      </c>
      <c r="C26" s="23" t="s">
        <v>68</v>
      </c>
      <c r="D26" s="24" t="s">
        <v>68</v>
      </c>
      <c r="E26" s="24" t="s">
        <v>68</v>
      </c>
      <c r="F26" s="23" t="s">
        <v>68</v>
      </c>
      <c r="G26" s="24" t="s">
        <v>68</v>
      </c>
      <c r="H26" s="35">
        <f>H27+H28</f>
        <v>78291126.459999993</v>
      </c>
      <c r="I26" s="35">
        <f>I27+I28</f>
        <v>90720418.900000006</v>
      </c>
      <c r="J26" s="35">
        <f>J27+J28</f>
        <v>90720418.900000006</v>
      </c>
      <c r="K26" s="61">
        <v>3.4</v>
      </c>
    </row>
    <row r="27" spans="1:12" s="4" customFormat="1" ht="13.15" customHeight="1" x14ac:dyDescent="0.25">
      <c r="A27" s="62"/>
      <c r="B27" s="26" t="s">
        <v>0</v>
      </c>
      <c r="C27" s="23" t="s">
        <v>25</v>
      </c>
      <c r="D27" s="24">
        <v>14</v>
      </c>
      <c r="E27" s="24" t="s">
        <v>113</v>
      </c>
      <c r="F27" s="23" t="s">
        <v>26</v>
      </c>
      <c r="G27" s="24">
        <v>80600</v>
      </c>
      <c r="H27" s="25">
        <v>66897938.109999999</v>
      </c>
      <c r="I27" s="25">
        <v>79785737.900000006</v>
      </c>
      <c r="J27" s="25">
        <v>79785737.900000006</v>
      </c>
      <c r="K27" s="61"/>
    </row>
    <row r="28" spans="1:12" s="4" customFormat="1" ht="13.9" customHeight="1" x14ac:dyDescent="0.25">
      <c r="A28" s="62"/>
      <c r="B28" s="26" t="s">
        <v>2</v>
      </c>
      <c r="C28" s="23" t="s">
        <v>68</v>
      </c>
      <c r="D28" s="24" t="s">
        <v>68</v>
      </c>
      <c r="E28" s="24" t="s">
        <v>68</v>
      </c>
      <c r="F28" s="23" t="s">
        <v>68</v>
      </c>
      <c r="G28" s="24" t="s">
        <v>68</v>
      </c>
      <c r="H28" s="25">
        <v>11393188.35</v>
      </c>
      <c r="I28" s="25">
        <v>10934681</v>
      </c>
      <c r="J28" s="25">
        <v>10934681</v>
      </c>
      <c r="K28" s="61"/>
    </row>
    <row r="29" spans="1:12" s="4" customFormat="1" ht="12.6" customHeight="1" x14ac:dyDescent="0.25">
      <c r="A29" s="62"/>
      <c r="B29" s="53" t="s">
        <v>57</v>
      </c>
      <c r="C29" s="23" t="s">
        <v>68</v>
      </c>
      <c r="D29" s="24" t="s">
        <v>68</v>
      </c>
      <c r="E29" s="24" t="s">
        <v>68</v>
      </c>
      <c r="F29" s="23" t="s">
        <v>68</v>
      </c>
      <c r="G29" s="24" t="s">
        <v>68</v>
      </c>
      <c r="H29" s="25">
        <f>H27+H28</f>
        <v>78291126.459999993</v>
      </c>
      <c r="I29" s="25">
        <f t="shared" ref="I29:J29" si="11">I27+I28</f>
        <v>90720418.900000006</v>
      </c>
      <c r="J29" s="25">
        <f t="shared" si="11"/>
        <v>90720418.900000006</v>
      </c>
      <c r="K29" s="61"/>
    </row>
    <row r="30" spans="1:12" s="4" customFormat="1" ht="28.9" customHeight="1" x14ac:dyDescent="0.25">
      <c r="A30" s="54" t="s">
        <v>45</v>
      </c>
      <c r="B30" s="26" t="s">
        <v>16</v>
      </c>
      <c r="C30" s="23" t="s">
        <v>35</v>
      </c>
      <c r="D30" s="24">
        <v>14</v>
      </c>
      <c r="E30" s="24">
        <v>4</v>
      </c>
      <c r="F30" s="23" t="s">
        <v>26</v>
      </c>
      <c r="G30" s="24">
        <v>82300</v>
      </c>
      <c r="H30" s="25">
        <f>H31+H32</f>
        <v>1661754</v>
      </c>
      <c r="I30" s="25">
        <f t="shared" ref="I30:J30" si="12">I31+I32</f>
        <v>1795000</v>
      </c>
      <c r="J30" s="25">
        <f t="shared" si="12"/>
        <v>1795000</v>
      </c>
      <c r="K30" s="26" t="s">
        <v>75</v>
      </c>
    </row>
    <row r="31" spans="1:12" s="4" customFormat="1" ht="16.149999999999999" customHeight="1" x14ac:dyDescent="0.25">
      <c r="A31" s="54" t="s">
        <v>46</v>
      </c>
      <c r="B31" s="26" t="s">
        <v>0</v>
      </c>
      <c r="C31" s="23" t="s">
        <v>27</v>
      </c>
      <c r="D31" s="24">
        <v>14</v>
      </c>
      <c r="E31" s="24">
        <v>4</v>
      </c>
      <c r="F31" s="23" t="s">
        <v>26</v>
      </c>
      <c r="G31" s="24">
        <v>82300</v>
      </c>
      <c r="H31" s="25">
        <v>366754</v>
      </c>
      <c r="I31" s="25">
        <v>800000</v>
      </c>
      <c r="J31" s="25">
        <v>800000</v>
      </c>
      <c r="K31" s="53">
        <v>8</v>
      </c>
    </row>
    <row r="32" spans="1:12" s="4" customFormat="1" ht="18" customHeight="1" x14ac:dyDescent="0.25">
      <c r="A32" s="54" t="s">
        <v>47</v>
      </c>
      <c r="B32" s="26" t="s">
        <v>0</v>
      </c>
      <c r="C32" s="23" t="s">
        <v>25</v>
      </c>
      <c r="D32" s="24">
        <v>14</v>
      </c>
      <c r="E32" s="24">
        <v>4</v>
      </c>
      <c r="F32" s="23" t="s">
        <v>26</v>
      </c>
      <c r="G32" s="24">
        <v>82300</v>
      </c>
      <c r="H32" s="25">
        <v>1295000</v>
      </c>
      <c r="I32" s="25">
        <v>995000</v>
      </c>
      <c r="J32" s="25">
        <v>995000</v>
      </c>
      <c r="K32" s="53">
        <v>6.7</v>
      </c>
    </row>
    <row r="33" spans="1:11" s="4" customFormat="1" ht="15" customHeight="1" x14ac:dyDescent="0.25">
      <c r="A33" s="54"/>
      <c r="B33" s="53" t="s">
        <v>57</v>
      </c>
      <c r="C33" s="23" t="s">
        <v>68</v>
      </c>
      <c r="D33" s="24" t="s">
        <v>68</v>
      </c>
      <c r="E33" s="24" t="s">
        <v>68</v>
      </c>
      <c r="F33" s="23" t="s">
        <v>68</v>
      </c>
      <c r="G33" s="24" t="s">
        <v>68</v>
      </c>
      <c r="H33" s="25">
        <f>H31+H32</f>
        <v>1661754</v>
      </c>
      <c r="I33" s="25">
        <f t="shared" ref="I33:J33" si="13">I31+I32</f>
        <v>1795000</v>
      </c>
      <c r="J33" s="25">
        <f t="shared" si="13"/>
        <v>1795000</v>
      </c>
      <c r="K33" s="42"/>
    </row>
    <row r="34" spans="1:11" s="4" customFormat="1" ht="54" customHeight="1" x14ac:dyDescent="0.25">
      <c r="A34" s="62" t="s">
        <v>17</v>
      </c>
      <c r="B34" s="53" t="s">
        <v>33</v>
      </c>
      <c r="C34" s="23" t="s">
        <v>25</v>
      </c>
      <c r="D34" s="24">
        <v>14</v>
      </c>
      <c r="E34" s="24">
        <v>4</v>
      </c>
      <c r="F34" s="23" t="s">
        <v>26</v>
      </c>
      <c r="G34" s="24">
        <v>82320</v>
      </c>
      <c r="H34" s="25">
        <f>H35</f>
        <v>1347269.51</v>
      </c>
      <c r="I34" s="25">
        <f t="shared" ref="I34:J34" si="14">I35</f>
        <v>1347269.51</v>
      </c>
      <c r="J34" s="25">
        <f t="shared" si="14"/>
        <v>1347269.51</v>
      </c>
      <c r="K34" s="61">
        <v>9</v>
      </c>
    </row>
    <row r="35" spans="1:11" s="4" customFormat="1" ht="16.899999999999999" customHeight="1" x14ac:dyDescent="0.25">
      <c r="A35" s="62"/>
      <c r="B35" s="26" t="s">
        <v>0</v>
      </c>
      <c r="C35" s="23" t="s">
        <v>25</v>
      </c>
      <c r="D35" s="24">
        <v>14</v>
      </c>
      <c r="E35" s="24">
        <v>4</v>
      </c>
      <c r="F35" s="23" t="s">
        <v>26</v>
      </c>
      <c r="G35" s="24">
        <v>82320</v>
      </c>
      <c r="H35" s="25">
        <v>1347269.51</v>
      </c>
      <c r="I35" s="25">
        <v>1347269.51</v>
      </c>
      <c r="J35" s="25">
        <v>1347269.51</v>
      </c>
      <c r="K35" s="61"/>
    </row>
    <row r="36" spans="1:11" s="4" customFormat="1" ht="14.45" customHeight="1" x14ac:dyDescent="0.25">
      <c r="A36" s="62"/>
      <c r="B36" s="53" t="s">
        <v>57</v>
      </c>
      <c r="C36" s="23" t="s">
        <v>68</v>
      </c>
      <c r="D36" s="24" t="s">
        <v>68</v>
      </c>
      <c r="E36" s="24" t="s">
        <v>68</v>
      </c>
      <c r="F36" s="23" t="s">
        <v>68</v>
      </c>
      <c r="G36" s="24" t="s">
        <v>68</v>
      </c>
      <c r="H36" s="25">
        <f>H35</f>
        <v>1347269.51</v>
      </c>
      <c r="I36" s="25">
        <f t="shared" ref="I36:J36" si="15">I35</f>
        <v>1347269.51</v>
      </c>
      <c r="J36" s="25">
        <f t="shared" si="15"/>
        <v>1347269.51</v>
      </c>
      <c r="K36" s="61"/>
    </row>
    <row r="37" spans="1:11" s="36" customFormat="1" ht="28.9" customHeight="1" x14ac:dyDescent="0.25">
      <c r="A37" s="62" t="s">
        <v>87</v>
      </c>
      <c r="B37" s="53" t="s">
        <v>88</v>
      </c>
      <c r="C37" s="23" t="s">
        <v>79</v>
      </c>
      <c r="D37" s="24">
        <v>14</v>
      </c>
      <c r="E37" s="24">
        <v>4</v>
      </c>
      <c r="F37" s="23" t="s">
        <v>26</v>
      </c>
      <c r="G37" s="24">
        <v>81680</v>
      </c>
      <c r="H37" s="25">
        <f>H38</f>
        <v>561020</v>
      </c>
      <c r="I37" s="25">
        <f t="shared" ref="I37:J37" si="16">I38</f>
        <v>0</v>
      </c>
      <c r="J37" s="25">
        <f t="shared" si="16"/>
        <v>0</v>
      </c>
      <c r="K37" s="61">
        <v>10</v>
      </c>
    </row>
    <row r="38" spans="1:11" s="36" customFormat="1" ht="15.6" customHeight="1" x14ac:dyDescent="0.25">
      <c r="A38" s="62"/>
      <c r="B38" s="26" t="s">
        <v>0</v>
      </c>
      <c r="C38" s="23" t="s">
        <v>79</v>
      </c>
      <c r="D38" s="24">
        <v>14</v>
      </c>
      <c r="E38" s="24">
        <v>4</v>
      </c>
      <c r="F38" s="23" t="s">
        <v>26</v>
      </c>
      <c r="G38" s="24">
        <v>81680</v>
      </c>
      <c r="H38" s="25">
        <f>H41+H44</f>
        <v>561020</v>
      </c>
      <c r="I38" s="25">
        <v>0</v>
      </c>
      <c r="J38" s="25">
        <v>0</v>
      </c>
      <c r="K38" s="61"/>
    </row>
    <row r="39" spans="1:11" s="36" customFormat="1" ht="12" customHeight="1" x14ac:dyDescent="0.25">
      <c r="A39" s="62"/>
      <c r="B39" s="53" t="s">
        <v>57</v>
      </c>
      <c r="C39" s="23" t="s">
        <v>68</v>
      </c>
      <c r="D39" s="24" t="s">
        <v>68</v>
      </c>
      <c r="E39" s="24" t="s">
        <v>68</v>
      </c>
      <c r="F39" s="23" t="s">
        <v>68</v>
      </c>
      <c r="G39" s="24" t="s">
        <v>68</v>
      </c>
      <c r="H39" s="25">
        <f>H38</f>
        <v>561020</v>
      </c>
      <c r="I39" s="25">
        <f t="shared" ref="I39:J39" si="17">I38</f>
        <v>0</v>
      </c>
      <c r="J39" s="25">
        <f t="shared" si="17"/>
        <v>0</v>
      </c>
      <c r="K39" s="61"/>
    </row>
    <row r="40" spans="1:11" s="36" customFormat="1" ht="25.5" customHeight="1" x14ac:dyDescent="0.25">
      <c r="A40" s="62" t="s">
        <v>89</v>
      </c>
      <c r="B40" s="53" t="s">
        <v>90</v>
      </c>
      <c r="C40" s="23" t="s">
        <v>79</v>
      </c>
      <c r="D40" s="24">
        <v>14</v>
      </c>
      <c r="E40" s="24">
        <v>4</v>
      </c>
      <c r="F40" s="23" t="s">
        <v>26</v>
      </c>
      <c r="G40" s="24">
        <v>81680</v>
      </c>
      <c r="H40" s="25">
        <f>H41</f>
        <v>421020</v>
      </c>
      <c r="I40" s="25">
        <f t="shared" ref="I40:J40" si="18">I41</f>
        <v>0</v>
      </c>
      <c r="J40" s="25">
        <f t="shared" si="18"/>
        <v>0</v>
      </c>
      <c r="K40" s="61">
        <v>10</v>
      </c>
    </row>
    <row r="41" spans="1:11" s="36" customFormat="1" ht="16.899999999999999" customHeight="1" x14ac:dyDescent="0.25">
      <c r="A41" s="62"/>
      <c r="B41" s="26" t="s">
        <v>0</v>
      </c>
      <c r="C41" s="23" t="s">
        <v>79</v>
      </c>
      <c r="D41" s="24">
        <v>14</v>
      </c>
      <c r="E41" s="24">
        <v>4</v>
      </c>
      <c r="F41" s="23" t="s">
        <v>26</v>
      </c>
      <c r="G41" s="24">
        <v>81680</v>
      </c>
      <c r="H41" s="25">
        <v>421020</v>
      </c>
      <c r="I41" s="25">
        <v>0</v>
      </c>
      <c r="J41" s="25">
        <v>0</v>
      </c>
      <c r="K41" s="61"/>
    </row>
    <row r="42" spans="1:11" s="36" customFormat="1" ht="13.15" customHeight="1" x14ac:dyDescent="0.25">
      <c r="A42" s="62"/>
      <c r="B42" s="53" t="s">
        <v>57</v>
      </c>
      <c r="C42" s="23" t="s">
        <v>68</v>
      </c>
      <c r="D42" s="24" t="s">
        <v>68</v>
      </c>
      <c r="E42" s="24" t="s">
        <v>68</v>
      </c>
      <c r="F42" s="23" t="s">
        <v>68</v>
      </c>
      <c r="G42" s="24" t="s">
        <v>68</v>
      </c>
      <c r="H42" s="25">
        <f>H41</f>
        <v>421020</v>
      </c>
      <c r="I42" s="25">
        <f t="shared" ref="I42:J42" si="19">I41</f>
        <v>0</v>
      </c>
      <c r="J42" s="25">
        <f t="shared" si="19"/>
        <v>0</v>
      </c>
      <c r="K42" s="61"/>
    </row>
    <row r="43" spans="1:11" s="36" customFormat="1" ht="27.6" customHeight="1" x14ac:dyDescent="0.25">
      <c r="A43" s="62" t="s">
        <v>116</v>
      </c>
      <c r="B43" s="53" t="s">
        <v>94</v>
      </c>
      <c r="C43" s="23" t="s">
        <v>79</v>
      </c>
      <c r="D43" s="24">
        <v>14</v>
      </c>
      <c r="E43" s="24">
        <v>4</v>
      </c>
      <c r="F43" s="23" t="s">
        <v>26</v>
      </c>
      <c r="G43" s="24">
        <v>81680</v>
      </c>
      <c r="H43" s="25">
        <f>H44</f>
        <v>140000</v>
      </c>
      <c r="I43" s="25">
        <f t="shared" ref="I43:J43" si="20">I44</f>
        <v>0</v>
      </c>
      <c r="J43" s="25">
        <f t="shared" si="20"/>
        <v>0</v>
      </c>
      <c r="K43" s="61">
        <v>10</v>
      </c>
    </row>
    <row r="44" spans="1:11" s="36" customFormat="1" ht="13.15" customHeight="1" x14ac:dyDescent="0.25">
      <c r="A44" s="62"/>
      <c r="B44" s="26" t="s">
        <v>0</v>
      </c>
      <c r="C44" s="23" t="s">
        <v>79</v>
      </c>
      <c r="D44" s="24">
        <v>14</v>
      </c>
      <c r="E44" s="24">
        <v>4</v>
      </c>
      <c r="F44" s="23" t="s">
        <v>26</v>
      </c>
      <c r="G44" s="24">
        <v>81680</v>
      </c>
      <c r="H44" s="25">
        <v>140000</v>
      </c>
      <c r="I44" s="25">
        <v>0</v>
      </c>
      <c r="J44" s="25">
        <v>0</v>
      </c>
      <c r="K44" s="61"/>
    </row>
    <row r="45" spans="1:11" s="36" customFormat="1" ht="13.15" customHeight="1" x14ac:dyDescent="0.25">
      <c r="A45" s="62"/>
      <c r="B45" s="53" t="s">
        <v>57</v>
      </c>
      <c r="C45" s="23" t="s">
        <v>68</v>
      </c>
      <c r="D45" s="24" t="s">
        <v>68</v>
      </c>
      <c r="E45" s="24" t="s">
        <v>68</v>
      </c>
      <c r="F45" s="23" t="s">
        <v>68</v>
      </c>
      <c r="G45" s="24" t="s">
        <v>68</v>
      </c>
      <c r="H45" s="25">
        <f>H44</f>
        <v>140000</v>
      </c>
      <c r="I45" s="25">
        <f t="shared" ref="I45:J45" si="21">I44</f>
        <v>0</v>
      </c>
      <c r="J45" s="25">
        <f t="shared" si="21"/>
        <v>0</v>
      </c>
      <c r="K45" s="61"/>
    </row>
    <row r="46" spans="1:11" s="36" customFormat="1" ht="28.9" customHeight="1" x14ac:dyDescent="0.25">
      <c r="A46" s="65" t="s">
        <v>91</v>
      </c>
      <c r="B46" s="53" t="s">
        <v>78</v>
      </c>
      <c r="C46" s="23" t="s">
        <v>79</v>
      </c>
      <c r="D46" s="24">
        <v>14</v>
      </c>
      <c r="E46" s="24">
        <v>4</v>
      </c>
      <c r="F46" s="23" t="s">
        <v>26</v>
      </c>
      <c r="G46" s="24" t="s">
        <v>93</v>
      </c>
      <c r="H46" s="25">
        <f>H47+H48</f>
        <v>50175489.689999998</v>
      </c>
      <c r="I46" s="25">
        <f t="shared" ref="I46:J46" si="22">I47+I48</f>
        <v>0</v>
      </c>
      <c r="J46" s="25">
        <f t="shared" si="22"/>
        <v>0</v>
      </c>
      <c r="K46" s="58" t="s">
        <v>112</v>
      </c>
    </row>
    <row r="47" spans="1:11" s="36" customFormat="1" ht="15" customHeight="1" x14ac:dyDescent="0.25">
      <c r="A47" s="66"/>
      <c r="B47" s="26" t="s">
        <v>0</v>
      </c>
      <c r="C47" s="23" t="s">
        <v>79</v>
      </c>
      <c r="D47" s="24">
        <v>14</v>
      </c>
      <c r="E47" s="24">
        <v>4</v>
      </c>
      <c r="F47" s="23" t="s">
        <v>26</v>
      </c>
      <c r="G47" s="24" t="s">
        <v>93</v>
      </c>
      <c r="H47" s="25">
        <f>H51</f>
        <v>8709232.5899999999</v>
      </c>
      <c r="I47" s="25">
        <v>0</v>
      </c>
      <c r="J47" s="25">
        <v>0</v>
      </c>
      <c r="K47" s="59"/>
    </row>
    <row r="48" spans="1:11" s="36" customFormat="1" x14ac:dyDescent="0.25">
      <c r="A48" s="66"/>
      <c r="B48" s="26" t="s">
        <v>1</v>
      </c>
      <c r="C48" s="23" t="s">
        <v>79</v>
      </c>
      <c r="D48" s="24">
        <v>14</v>
      </c>
      <c r="E48" s="24">
        <v>4</v>
      </c>
      <c r="F48" s="23" t="s">
        <v>26</v>
      </c>
      <c r="G48" s="24" t="s">
        <v>93</v>
      </c>
      <c r="H48" s="25">
        <f>H52</f>
        <v>41466257.100000001</v>
      </c>
      <c r="I48" s="25">
        <v>0</v>
      </c>
      <c r="J48" s="25">
        <v>0</v>
      </c>
      <c r="K48" s="59"/>
    </row>
    <row r="49" spans="1:11" s="36" customFormat="1" ht="12.6" customHeight="1" x14ac:dyDescent="0.25">
      <c r="A49" s="67"/>
      <c r="B49" s="53" t="s">
        <v>57</v>
      </c>
      <c r="C49" s="23" t="s">
        <v>68</v>
      </c>
      <c r="D49" s="24" t="s">
        <v>68</v>
      </c>
      <c r="E49" s="24" t="s">
        <v>68</v>
      </c>
      <c r="F49" s="23" t="s">
        <v>68</v>
      </c>
      <c r="G49" s="24" t="s">
        <v>68</v>
      </c>
      <c r="H49" s="25">
        <f>H47+H48</f>
        <v>50175489.689999998</v>
      </c>
      <c r="I49" s="25">
        <f t="shared" ref="I49:J49" si="23">I47+I48</f>
        <v>0</v>
      </c>
      <c r="J49" s="25">
        <f t="shared" si="23"/>
        <v>0</v>
      </c>
      <c r="K49" s="60"/>
    </row>
    <row r="50" spans="1:11" s="36" customFormat="1" ht="28.5" customHeight="1" x14ac:dyDescent="0.25">
      <c r="A50" s="65" t="s">
        <v>92</v>
      </c>
      <c r="B50" s="53" t="s">
        <v>94</v>
      </c>
      <c r="C50" s="23" t="s">
        <v>79</v>
      </c>
      <c r="D50" s="24">
        <v>14</v>
      </c>
      <c r="E50" s="24">
        <v>4</v>
      </c>
      <c r="F50" s="23" t="s">
        <v>26</v>
      </c>
      <c r="G50" s="24" t="s">
        <v>93</v>
      </c>
      <c r="H50" s="25">
        <f>H51+H52</f>
        <v>50175489.689999998</v>
      </c>
      <c r="I50" s="25">
        <f t="shared" ref="I50:J50" si="24">I51+I52</f>
        <v>0</v>
      </c>
      <c r="J50" s="25">
        <f t="shared" si="24"/>
        <v>0</v>
      </c>
      <c r="K50" s="58" t="s">
        <v>112</v>
      </c>
    </row>
    <row r="51" spans="1:11" s="36" customFormat="1" ht="16.899999999999999" customHeight="1" x14ac:dyDescent="0.25">
      <c r="A51" s="66"/>
      <c r="B51" s="26" t="s">
        <v>0</v>
      </c>
      <c r="C51" s="23" t="s">
        <v>79</v>
      </c>
      <c r="D51" s="24">
        <v>14</v>
      </c>
      <c r="E51" s="24">
        <v>4</v>
      </c>
      <c r="F51" s="23" t="s">
        <v>26</v>
      </c>
      <c r="G51" s="24" t="s">
        <v>93</v>
      </c>
      <c r="H51" s="25">
        <v>8709232.5899999999</v>
      </c>
      <c r="I51" s="25">
        <v>0</v>
      </c>
      <c r="J51" s="25">
        <v>0</v>
      </c>
      <c r="K51" s="59"/>
    </row>
    <row r="52" spans="1:11" s="36" customFormat="1" ht="15.6" customHeight="1" x14ac:dyDescent="0.25">
      <c r="A52" s="66"/>
      <c r="B52" s="26" t="s">
        <v>1</v>
      </c>
      <c r="C52" s="23" t="s">
        <v>79</v>
      </c>
      <c r="D52" s="24">
        <v>14</v>
      </c>
      <c r="E52" s="24">
        <v>4</v>
      </c>
      <c r="F52" s="23" t="s">
        <v>26</v>
      </c>
      <c r="G52" s="24" t="s">
        <v>93</v>
      </c>
      <c r="H52" s="25">
        <v>41466257.100000001</v>
      </c>
      <c r="I52" s="25">
        <v>0</v>
      </c>
      <c r="J52" s="25">
        <v>0</v>
      </c>
      <c r="K52" s="59"/>
    </row>
    <row r="53" spans="1:11" s="36" customFormat="1" ht="12" customHeight="1" x14ac:dyDescent="0.25">
      <c r="A53" s="67"/>
      <c r="B53" s="53" t="s">
        <v>57</v>
      </c>
      <c r="C53" s="23" t="s">
        <v>68</v>
      </c>
      <c r="D53" s="24" t="s">
        <v>68</v>
      </c>
      <c r="E53" s="24" t="s">
        <v>68</v>
      </c>
      <c r="F53" s="23" t="s">
        <v>68</v>
      </c>
      <c r="G53" s="24" t="s">
        <v>68</v>
      </c>
      <c r="H53" s="25">
        <f>H51+H52</f>
        <v>50175489.689999998</v>
      </c>
      <c r="I53" s="25">
        <f t="shared" ref="I53:J53" si="25">I51+I52</f>
        <v>0</v>
      </c>
      <c r="J53" s="25">
        <f t="shared" si="25"/>
        <v>0</v>
      </c>
      <c r="K53" s="60"/>
    </row>
    <row r="54" spans="1:11" s="36" customFormat="1" ht="30" customHeight="1" x14ac:dyDescent="0.25">
      <c r="A54" s="65" t="s">
        <v>96</v>
      </c>
      <c r="B54" s="53" t="s">
        <v>97</v>
      </c>
      <c r="C54" s="23" t="s">
        <v>25</v>
      </c>
      <c r="D54" s="24">
        <v>14</v>
      </c>
      <c r="E54" s="24">
        <v>4</v>
      </c>
      <c r="F54" s="23" t="s">
        <v>26</v>
      </c>
      <c r="G54" s="24" t="s">
        <v>98</v>
      </c>
      <c r="H54" s="25">
        <f>H55+H56</f>
        <v>0</v>
      </c>
      <c r="I54" s="25"/>
      <c r="J54" s="25"/>
      <c r="K54" s="58">
        <v>15</v>
      </c>
    </row>
    <row r="55" spans="1:11" s="36" customFormat="1" ht="16.899999999999999" customHeight="1" x14ac:dyDescent="0.25">
      <c r="A55" s="66"/>
      <c r="B55" s="26" t="s">
        <v>0</v>
      </c>
      <c r="C55" s="23" t="s">
        <v>25</v>
      </c>
      <c r="D55" s="24">
        <v>14</v>
      </c>
      <c r="E55" s="24">
        <v>4</v>
      </c>
      <c r="F55" s="23" t="s">
        <v>26</v>
      </c>
      <c r="G55" s="24" t="s">
        <v>98</v>
      </c>
      <c r="H55" s="25">
        <f>H59+H63</f>
        <v>0</v>
      </c>
      <c r="I55" s="25">
        <v>0</v>
      </c>
      <c r="J55" s="25">
        <v>0</v>
      </c>
      <c r="K55" s="59"/>
    </row>
    <row r="56" spans="1:11" s="36" customFormat="1" ht="16.899999999999999" customHeight="1" x14ac:dyDescent="0.25">
      <c r="A56" s="66"/>
      <c r="B56" s="26" t="s">
        <v>1</v>
      </c>
      <c r="C56" s="23" t="s">
        <v>25</v>
      </c>
      <c r="D56" s="24">
        <v>14</v>
      </c>
      <c r="E56" s="24">
        <v>4</v>
      </c>
      <c r="F56" s="23" t="s">
        <v>26</v>
      </c>
      <c r="G56" s="24" t="s">
        <v>98</v>
      </c>
      <c r="H56" s="25">
        <f>H60+H64</f>
        <v>0</v>
      </c>
      <c r="I56" s="25">
        <v>0</v>
      </c>
      <c r="J56" s="25">
        <v>0</v>
      </c>
      <c r="K56" s="59"/>
    </row>
    <row r="57" spans="1:11" s="36" customFormat="1" ht="16.899999999999999" customHeight="1" x14ac:dyDescent="0.25">
      <c r="A57" s="67"/>
      <c r="B57" s="53" t="s">
        <v>57</v>
      </c>
      <c r="C57" s="23" t="s">
        <v>68</v>
      </c>
      <c r="D57" s="24" t="s">
        <v>68</v>
      </c>
      <c r="E57" s="24" t="s">
        <v>68</v>
      </c>
      <c r="F57" s="23" t="s">
        <v>68</v>
      </c>
      <c r="G57" s="24" t="s">
        <v>68</v>
      </c>
      <c r="H57" s="25">
        <f>H55+H56</f>
        <v>0</v>
      </c>
      <c r="I57" s="25">
        <f t="shared" ref="I57:J57" si="26">I55+I56</f>
        <v>0</v>
      </c>
      <c r="J57" s="25">
        <f t="shared" si="26"/>
        <v>0</v>
      </c>
      <c r="K57" s="60"/>
    </row>
    <row r="58" spans="1:11" s="36" customFormat="1" ht="27" customHeight="1" x14ac:dyDescent="0.25">
      <c r="A58" s="65" t="s">
        <v>105</v>
      </c>
      <c r="B58" s="53" t="s">
        <v>104</v>
      </c>
      <c r="C58" s="23" t="s">
        <v>25</v>
      </c>
      <c r="D58" s="24">
        <v>14</v>
      </c>
      <c r="E58" s="24">
        <v>4</v>
      </c>
      <c r="F58" s="23" t="s">
        <v>26</v>
      </c>
      <c r="G58" s="24" t="s">
        <v>98</v>
      </c>
      <c r="H58" s="25">
        <f>H59+H60</f>
        <v>0</v>
      </c>
      <c r="I58" s="25"/>
      <c r="J58" s="25"/>
      <c r="K58" s="58">
        <v>15</v>
      </c>
    </row>
    <row r="59" spans="1:11" s="36" customFormat="1" ht="16.899999999999999" customHeight="1" x14ac:dyDescent="0.25">
      <c r="A59" s="66"/>
      <c r="B59" s="26" t="s">
        <v>0</v>
      </c>
      <c r="C59" s="23" t="s">
        <v>25</v>
      </c>
      <c r="D59" s="24">
        <v>14</v>
      </c>
      <c r="E59" s="24">
        <v>4</v>
      </c>
      <c r="F59" s="23" t="s">
        <v>26</v>
      </c>
      <c r="G59" s="24" t="s">
        <v>98</v>
      </c>
      <c r="H59" s="25">
        <v>0</v>
      </c>
      <c r="I59" s="25">
        <v>0</v>
      </c>
      <c r="J59" s="25">
        <v>0</v>
      </c>
      <c r="K59" s="59"/>
    </row>
    <row r="60" spans="1:11" s="36" customFormat="1" ht="16.899999999999999" customHeight="1" x14ac:dyDescent="0.25">
      <c r="A60" s="66"/>
      <c r="B60" s="26" t="s">
        <v>1</v>
      </c>
      <c r="C60" s="23" t="s">
        <v>25</v>
      </c>
      <c r="D60" s="24">
        <v>14</v>
      </c>
      <c r="E60" s="24">
        <v>4</v>
      </c>
      <c r="F60" s="23" t="s">
        <v>26</v>
      </c>
      <c r="G60" s="24" t="s">
        <v>98</v>
      </c>
      <c r="H60" s="25">
        <v>0</v>
      </c>
      <c r="I60" s="25">
        <v>0</v>
      </c>
      <c r="J60" s="25">
        <v>0</v>
      </c>
      <c r="K60" s="59"/>
    </row>
    <row r="61" spans="1:11" s="36" customFormat="1" ht="16.899999999999999" customHeight="1" x14ac:dyDescent="0.25">
      <c r="A61" s="67"/>
      <c r="B61" s="53" t="s">
        <v>57</v>
      </c>
      <c r="C61" s="23" t="s">
        <v>68</v>
      </c>
      <c r="D61" s="24" t="s">
        <v>68</v>
      </c>
      <c r="E61" s="24" t="s">
        <v>68</v>
      </c>
      <c r="F61" s="23" t="s">
        <v>68</v>
      </c>
      <c r="G61" s="24" t="s">
        <v>68</v>
      </c>
      <c r="H61" s="25">
        <f>H59+H60</f>
        <v>0</v>
      </c>
      <c r="I61" s="25">
        <f t="shared" ref="I61:J61" si="27">I59+I60</f>
        <v>0</v>
      </c>
      <c r="J61" s="25">
        <f t="shared" si="27"/>
        <v>0</v>
      </c>
      <c r="K61" s="60"/>
    </row>
    <row r="62" spans="1:11" s="36" customFormat="1" ht="28.15" customHeight="1" x14ac:dyDescent="0.25">
      <c r="A62" s="65" t="s">
        <v>106</v>
      </c>
      <c r="B62" s="53" t="s">
        <v>107</v>
      </c>
      <c r="C62" s="23" t="s">
        <v>25</v>
      </c>
      <c r="D62" s="24">
        <v>14</v>
      </c>
      <c r="E62" s="24">
        <v>4</v>
      </c>
      <c r="F62" s="23" t="s">
        <v>26</v>
      </c>
      <c r="G62" s="24" t="s">
        <v>98</v>
      </c>
      <c r="H62" s="25">
        <f>H63+H64</f>
        <v>0</v>
      </c>
      <c r="I62" s="25"/>
      <c r="J62" s="25"/>
      <c r="K62" s="58">
        <v>15</v>
      </c>
    </row>
    <row r="63" spans="1:11" s="36" customFormat="1" ht="16.899999999999999" customHeight="1" x14ac:dyDescent="0.25">
      <c r="A63" s="66"/>
      <c r="B63" s="26" t="s">
        <v>0</v>
      </c>
      <c r="C63" s="23" t="s">
        <v>25</v>
      </c>
      <c r="D63" s="24">
        <v>14</v>
      </c>
      <c r="E63" s="24">
        <v>4</v>
      </c>
      <c r="F63" s="23" t="s">
        <v>26</v>
      </c>
      <c r="G63" s="24" t="s">
        <v>98</v>
      </c>
      <c r="H63" s="25">
        <v>0</v>
      </c>
      <c r="I63" s="25">
        <v>0</v>
      </c>
      <c r="J63" s="25">
        <v>0</v>
      </c>
      <c r="K63" s="59"/>
    </row>
    <row r="64" spans="1:11" s="36" customFormat="1" ht="16.899999999999999" customHeight="1" x14ac:dyDescent="0.25">
      <c r="A64" s="66"/>
      <c r="B64" s="26" t="s">
        <v>1</v>
      </c>
      <c r="C64" s="23" t="s">
        <v>25</v>
      </c>
      <c r="D64" s="24">
        <v>14</v>
      </c>
      <c r="E64" s="24">
        <v>4</v>
      </c>
      <c r="F64" s="23" t="s">
        <v>26</v>
      </c>
      <c r="G64" s="24" t="s">
        <v>98</v>
      </c>
      <c r="H64" s="25">
        <v>0</v>
      </c>
      <c r="I64" s="25">
        <v>0</v>
      </c>
      <c r="J64" s="25">
        <v>0</v>
      </c>
      <c r="K64" s="59"/>
    </row>
    <row r="65" spans="1:11" s="36" customFormat="1" ht="16.899999999999999" customHeight="1" x14ac:dyDescent="0.25">
      <c r="A65" s="67"/>
      <c r="B65" s="53" t="s">
        <v>57</v>
      </c>
      <c r="C65" s="23" t="s">
        <v>68</v>
      </c>
      <c r="D65" s="24" t="s">
        <v>68</v>
      </c>
      <c r="E65" s="24" t="s">
        <v>68</v>
      </c>
      <c r="F65" s="23" t="s">
        <v>68</v>
      </c>
      <c r="G65" s="24" t="s">
        <v>68</v>
      </c>
      <c r="H65" s="25">
        <f>H63+H64</f>
        <v>0</v>
      </c>
      <c r="I65" s="25">
        <f t="shared" ref="I65:J65" si="28">I63+I64</f>
        <v>0</v>
      </c>
      <c r="J65" s="25">
        <f t="shared" si="28"/>
        <v>0</v>
      </c>
      <c r="K65" s="60"/>
    </row>
    <row r="66" spans="1:11" s="36" customFormat="1" ht="26.25" customHeight="1" x14ac:dyDescent="0.25">
      <c r="A66" s="65" t="s">
        <v>100</v>
      </c>
      <c r="B66" s="53" t="s">
        <v>102</v>
      </c>
      <c r="C66" s="23" t="s">
        <v>25</v>
      </c>
      <c r="D66" s="24">
        <v>14</v>
      </c>
      <c r="E66" s="24">
        <v>4</v>
      </c>
      <c r="F66" s="23" t="s">
        <v>26</v>
      </c>
      <c r="G66" s="24" t="s">
        <v>99</v>
      </c>
      <c r="H66" s="25">
        <f>H67+H68</f>
        <v>28300000</v>
      </c>
      <c r="I66" s="25"/>
      <c r="J66" s="25"/>
      <c r="K66" s="58">
        <v>16</v>
      </c>
    </row>
    <row r="67" spans="1:11" s="36" customFormat="1" ht="16.899999999999999" customHeight="1" x14ac:dyDescent="0.25">
      <c r="A67" s="66"/>
      <c r="B67" s="26" t="s">
        <v>0</v>
      </c>
      <c r="C67" s="23" t="s">
        <v>25</v>
      </c>
      <c r="D67" s="24">
        <v>14</v>
      </c>
      <c r="E67" s="24">
        <v>4</v>
      </c>
      <c r="F67" s="23" t="s">
        <v>26</v>
      </c>
      <c r="G67" s="24" t="s">
        <v>99</v>
      </c>
      <c r="H67" s="25">
        <f>H71+H75</f>
        <v>2830000</v>
      </c>
      <c r="I67" s="25">
        <v>0</v>
      </c>
      <c r="J67" s="25">
        <v>0</v>
      </c>
      <c r="K67" s="59"/>
    </row>
    <row r="68" spans="1:11" s="36" customFormat="1" ht="16.899999999999999" customHeight="1" x14ac:dyDescent="0.25">
      <c r="A68" s="66"/>
      <c r="B68" s="26" t="s">
        <v>1</v>
      </c>
      <c r="C68" s="23" t="s">
        <v>25</v>
      </c>
      <c r="D68" s="24">
        <v>14</v>
      </c>
      <c r="E68" s="24">
        <v>4</v>
      </c>
      <c r="F68" s="23" t="s">
        <v>26</v>
      </c>
      <c r="G68" s="24" t="s">
        <v>99</v>
      </c>
      <c r="H68" s="25">
        <f>H72+H76</f>
        <v>25470000</v>
      </c>
      <c r="I68" s="25">
        <v>0</v>
      </c>
      <c r="J68" s="25">
        <v>0</v>
      </c>
      <c r="K68" s="59"/>
    </row>
    <row r="69" spans="1:11" s="36" customFormat="1" ht="15.6" customHeight="1" x14ac:dyDescent="0.25">
      <c r="A69" s="67"/>
      <c r="B69" s="53" t="s">
        <v>57</v>
      </c>
      <c r="C69" s="23" t="s">
        <v>68</v>
      </c>
      <c r="D69" s="24" t="s">
        <v>68</v>
      </c>
      <c r="E69" s="24" t="s">
        <v>68</v>
      </c>
      <c r="F69" s="23" t="s">
        <v>68</v>
      </c>
      <c r="G69" s="24" t="s">
        <v>68</v>
      </c>
      <c r="H69" s="25">
        <f>H67+H68</f>
        <v>28300000</v>
      </c>
      <c r="I69" s="25">
        <f t="shared" ref="I69:J69" si="29">I67+I68</f>
        <v>0</v>
      </c>
      <c r="J69" s="25">
        <f t="shared" si="29"/>
        <v>0</v>
      </c>
      <c r="K69" s="60"/>
    </row>
    <row r="70" spans="1:11" s="36" customFormat="1" ht="27.6" customHeight="1" x14ac:dyDescent="0.25">
      <c r="A70" s="65" t="s">
        <v>101</v>
      </c>
      <c r="B70" s="53" t="s">
        <v>125</v>
      </c>
      <c r="C70" s="23" t="s">
        <v>25</v>
      </c>
      <c r="D70" s="24">
        <v>14</v>
      </c>
      <c r="E70" s="24">
        <v>4</v>
      </c>
      <c r="F70" s="23" t="s">
        <v>26</v>
      </c>
      <c r="G70" s="24" t="s">
        <v>99</v>
      </c>
      <c r="H70" s="25">
        <f>H71+H72</f>
        <v>25000000</v>
      </c>
      <c r="I70" s="25"/>
      <c r="J70" s="25"/>
      <c r="K70" s="58">
        <v>16</v>
      </c>
    </row>
    <row r="71" spans="1:11" s="36" customFormat="1" ht="16.899999999999999" customHeight="1" x14ac:dyDescent="0.25">
      <c r="A71" s="66"/>
      <c r="B71" s="26" t="s">
        <v>0</v>
      </c>
      <c r="C71" s="23" t="s">
        <v>25</v>
      </c>
      <c r="D71" s="24">
        <v>14</v>
      </c>
      <c r="E71" s="24">
        <v>4</v>
      </c>
      <c r="F71" s="23" t="s">
        <v>26</v>
      </c>
      <c r="G71" s="24" t="s">
        <v>99</v>
      </c>
      <c r="H71" s="25">
        <v>2500000</v>
      </c>
      <c r="I71" s="25">
        <v>0</v>
      </c>
      <c r="J71" s="25">
        <v>0</v>
      </c>
      <c r="K71" s="59"/>
    </row>
    <row r="72" spans="1:11" s="36" customFormat="1" ht="16.899999999999999" customHeight="1" x14ac:dyDescent="0.25">
      <c r="A72" s="66"/>
      <c r="B72" s="26" t="s">
        <v>1</v>
      </c>
      <c r="C72" s="23" t="s">
        <v>25</v>
      </c>
      <c r="D72" s="24">
        <v>14</v>
      </c>
      <c r="E72" s="24">
        <v>4</v>
      </c>
      <c r="F72" s="23" t="s">
        <v>26</v>
      </c>
      <c r="G72" s="24" t="s">
        <v>99</v>
      </c>
      <c r="H72" s="25">
        <v>22500000</v>
      </c>
      <c r="I72" s="25">
        <v>0</v>
      </c>
      <c r="J72" s="25">
        <v>0</v>
      </c>
      <c r="K72" s="59"/>
    </row>
    <row r="73" spans="1:11" s="36" customFormat="1" ht="13.15" customHeight="1" x14ac:dyDescent="0.25">
      <c r="A73" s="67"/>
      <c r="B73" s="53" t="s">
        <v>57</v>
      </c>
      <c r="C73" s="23" t="s">
        <v>68</v>
      </c>
      <c r="D73" s="24" t="s">
        <v>68</v>
      </c>
      <c r="E73" s="24" t="s">
        <v>68</v>
      </c>
      <c r="F73" s="23" t="s">
        <v>68</v>
      </c>
      <c r="G73" s="24" t="s">
        <v>68</v>
      </c>
      <c r="H73" s="25">
        <f>H72+H71</f>
        <v>25000000</v>
      </c>
      <c r="I73" s="25">
        <f t="shared" ref="I73:J73" si="30">I71+I72</f>
        <v>0</v>
      </c>
      <c r="J73" s="25">
        <f t="shared" si="30"/>
        <v>0</v>
      </c>
      <c r="K73" s="60"/>
    </row>
    <row r="74" spans="1:11" s="36" customFormat="1" ht="27" customHeight="1" x14ac:dyDescent="0.25">
      <c r="A74" s="65" t="s">
        <v>108</v>
      </c>
      <c r="B74" s="53" t="s">
        <v>126</v>
      </c>
      <c r="C74" s="23" t="s">
        <v>25</v>
      </c>
      <c r="D74" s="24">
        <v>14</v>
      </c>
      <c r="E74" s="24">
        <v>4</v>
      </c>
      <c r="F74" s="23" t="s">
        <v>26</v>
      </c>
      <c r="G74" s="24" t="s">
        <v>99</v>
      </c>
      <c r="H74" s="25">
        <f>H75+H76</f>
        <v>3300000</v>
      </c>
      <c r="I74" s="25"/>
      <c r="J74" s="25"/>
      <c r="K74" s="58">
        <v>16</v>
      </c>
    </row>
    <row r="75" spans="1:11" s="36" customFormat="1" ht="13.9" customHeight="1" x14ac:dyDescent="0.25">
      <c r="A75" s="66"/>
      <c r="B75" s="26" t="s">
        <v>0</v>
      </c>
      <c r="C75" s="23" t="s">
        <v>25</v>
      </c>
      <c r="D75" s="24">
        <v>14</v>
      </c>
      <c r="E75" s="24">
        <v>4</v>
      </c>
      <c r="F75" s="23" t="s">
        <v>26</v>
      </c>
      <c r="G75" s="24" t="s">
        <v>99</v>
      </c>
      <c r="H75" s="25">
        <v>330000</v>
      </c>
      <c r="I75" s="25">
        <v>0</v>
      </c>
      <c r="J75" s="25">
        <v>0</v>
      </c>
      <c r="K75" s="59"/>
    </row>
    <row r="76" spans="1:11" s="36" customFormat="1" ht="14.45" customHeight="1" x14ac:dyDescent="0.25">
      <c r="A76" s="66"/>
      <c r="B76" s="26" t="s">
        <v>1</v>
      </c>
      <c r="C76" s="23" t="s">
        <v>25</v>
      </c>
      <c r="D76" s="24">
        <v>14</v>
      </c>
      <c r="E76" s="24">
        <v>4</v>
      </c>
      <c r="F76" s="23" t="s">
        <v>26</v>
      </c>
      <c r="G76" s="24" t="s">
        <v>99</v>
      </c>
      <c r="H76" s="25">
        <v>2970000</v>
      </c>
      <c r="I76" s="25">
        <v>0</v>
      </c>
      <c r="J76" s="25">
        <v>0</v>
      </c>
      <c r="K76" s="59"/>
    </row>
    <row r="77" spans="1:11" s="36" customFormat="1" ht="12.6" customHeight="1" x14ac:dyDescent="0.25">
      <c r="A77" s="67"/>
      <c r="B77" s="53" t="s">
        <v>57</v>
      </c>
      <c r="C77" s="23" t="s">
        <v>68</v>
      </c>
      <c r="D77" s="24" t="s">
        <v>68</v>
      </c>
      <c r="E77" s="24" t="s">
        <v>68</v>
      </c>
      <c r="F77" s="23" t="s">
        <v>68</v>
      </c>
      <c r="G77" s="24" t="s">
        <v>68</v>
      </c>
      <c r="H77" s="25">
        <f>H76+H75</f>
        <v>3300000</v>
      </c>
      <c r="I77" s="25">
        <f t="shared" ref="I77:J77" si="31">I75+I76</f>
        <v>0</v>
      </c>
      <c r="J77" s="25">
        <f t="shared" si="31"/>
        <v>0</v>
      </c>
      <c r="K77" s="60"/>
    </row>
    <row r="78" spans="1:11" s="36" customFormat="1" ht="66" customHeight="1" x14ac:dyDescent="0.25">
      <c r="A78" s="65" t="s">
        <v>117</v>
      </c>
      <c r="B78" s="53" t="s">
        <v>118</v>
      </c>
      <c r="C78" s="23" t="s">
        <v>25</v>
      </c>
      <c r="D78" s="24">
        <v>14</v>
      </c>
      <c r="E78" s="24">
        <v>4</v>
      </c>
      <c r="F78" s="23" t="s">
        <v>26</v>
      </c>
      <c r="G78" s="24" t="s">
        <v>119</v>
      </c>
      <c r="H78" s="25">
        <f>H79+H80</f>
        <v>895078.89</v>
      </c>
      <c r="I78" s="25">
        <f t="shared" ref="I78:J78" si="32">I79+I80</f>
        <v>0</v>
      </c>
      <c r="J78" s="25">
        <f t="shared" si="32"/>
        <v>0</v>
      </c>
      <c r="K78" s="58" t="s">
        <v>133</v>
      </c>
    </row>
    <row r="79" spans="1:11" s="36" customFormat="1" ht="14.45" customHeight="1" x14ac:dyDescent="0.25">
      <c r="A79" s="66"/>
      <c r="B79" s="26" t="s">
        <v>0</v>
      </c>
      <c r="C79" s="23" t="s">
        <v>25</v>
      </c>
      <c r="D79" s="24">
        <v>14</v>
      </c>
      <c r="E79" s="24">
        <v>4</v>
      </c>
      <c r="F79" s="23" t="s">
        <v>26</v>
      </c>
      <c r="G79" s="24" t="s">
        <v>119</v>
      </c>
      <c r="H79" s="25">
        <f>H83+H87</f>
        <v>89507.89</v>
      </c>
      <c r="I79" s="25">
        <v>0</v>
      </c>
      <c r="J79" s="25">
        <v>0</v>
      </c>
      <c r="K79" s="59"/>
    </row>
    <row r="80" spans="1:11" s="36" customFormat="1" ht="13.9" customHeight="1" x14ac:dyDescent="0.25">
      <c r="A80" s="66"/>
      <c r="B80" s="26" t="s">
        <v>1</v>
      </c>
      <c r="C80" s="23" t="s">
        <v>25</v>
      </c>
      <c r="D80" s="24">
        <v>14</v>
      </c>
      <c r="E80" s="24">
        <v>4</v>
      </c>
      <c r="F80" s="23" t="s">
        <v>26</v>
      </c>
      <c r="G80" s="24" t="s">
        <v>119</v>
      </c>
      <c r="H80" s="25">
        <f>H84+H88</f>
        <v>805571</v>
      </c>
      <c r="I80" s="25">
        <v>0</v>
      </c>
      <c r="J80" s="25">
        <v>0</v>
      </c>
      <c r="K80" s="59"/>
    </row>
    <row r="81" spans="1:12" s="36" customFormat="1" ht="12.6" customHeight="1" x14ac:dyDescent="0.25">
      <c r="A81" s="67"/>
      <c r="B81" s="53" t="s">
        <v>57</v>
      </c>
      <c r="C81" s="23" t="s">
        <v>68</v>
      </c>
      <c r="D81" s="24" t="s">
        <v>68</v>
      </c>
      <c r="E81" s="24" t="s">
        <v>68</v>
      </c>
      <c r="F81" s="23" t="s">
        <v>68</v>
      </c>
      <c r="G81" s="24" t="s">
        <v>68</v>
      </c>
      <c r="H81" s="25">
        <f>H79+H80</f>
        <v>895078.89</v>
      </c>
      <c r="I81" s="25">
        <f t="shared" ref="I81:J81" si="33">I79+I80</f>
        <v>0</v>
      </c>
      <c r="J81" s="25">
        <f t="shared" si="33"/>
        <v>0</v>
      </c>
      <c r="K81" s="60"/>
    </row>
    <row r="82" spans="1:12" s="36" customFormat="1" ht="76.900000000000006" customHeight="1" x14ac:dyDescent="0.25">
      <c r="A82" s="65" t="s">
        <v>120</v>
      </c>
      <c r="B82" s="53" t="s">
        <v>121</v>
      </c>
      <c r="C82" s="23" t="s">
        <v>25</v>
      </c>
      <c r="D82" s="24">
        <v>14</v>
      </c>
      <c r="E82" s="24">
        <v>4</v>
      </c>
      <c r="F82" s="23" t="s">
        <v>26</v>
      </c>
      <c r="G82" s="24" t="s">
        <v>119</v>
      </c>
      <c r="H82" s="25">
        <f>H83+H84</f>
        <v>772888.89</v>
      </c>
      <c r="I82" s="25">
        <f t="shared" ref="I82:J82" si="34">I83+I84</f>
        <v>0</v>
      </c>
      <c r="J82" s="25">
        <f t="shared" si="34"/>
        <v>0</v>
      </c>
      <c r="K82" s="58">
        <v>5</v>
      </c>
    </row>
    <row r="83" spans="1:12" s="36" customFormat="1" ht="14.45" customHeight="1" x14ac:dyDescent="0.25">
      <c r="A83" s="66"/>
      <c r="B83" s="26" t="s">
        <v>0</v>
      </c>
      <c r="C83" s="23" t="s">
        <v>25</v>
      </c>
      <c r="D83" s="24">
        <v>14</v>
      </c>
      <c r="E83" s="24">
        <v>4</v>
      </c>
      <c r="F83" s="23" t="s">
        <v>26</v>
      </c>
      <c r="G83" s="24" t="s">
        <v>119</v>
      </c>
      <c r="H83" s="25">
        <v>77288.89</v>
      </c>
      <c r="I83" s="25">
        <v>0</v>
      </c>
      <c r="J83" s="25">
        <v>0</v>
      </c>
      <c r="K83" s="59"/>
    </row>
    <row r="84" spans="1:12" s="36" customFormat="1" ht="13.9" customHeight="1" x14ac:dyDescent="0.25">
      <c r="A84" s="66"/>
      <c r="B84" s="26" t="s">
        <v>1</v>
      </c>
      <c r="C84" s="23" t="s">
        <v>25</v>
      </c>
      <c r="D84" s="24">
        <v>14</v>
      </c>
      <c r="E84" s="24">
        <v>4</v>
      </c>
      <c r="F84" s="23" t="s">
        <v>26</v>
      </c>
      <c r="G84" s="24" t="s">
        <v>119</v>
      </c>
      <c r="H84" s="25">
        <v>695600</v>
      </c>
      <c r="I84" s="25">
        <v>0</v>
      </c>
      <c r="J84" s="25">
        <v>0</v>
      </c>
      <c r="K84" s="59"/>
    </row>
    <row r="85" spans="1:12" s="36" customFormat="1" ht="12" customHeight="1" x14ac:dyDescent="0.25">
      <c r="A85" s="67"/>
      <c r="B85" s="53" t="s">
        <v>57</v>
      </c>
      <c r="C85" s="23" t="s">
        <v>68</v>
      </c>
      <c r="D85" s="24" t="s">
        <v>68</v>
      </c>
      <c r="E85" s="24" t="s">
        <v>68</v>
      </c>
      <c r="F85" s="23" t="s">
        <v>68</v>
      </c>
      <c r="G85" s="24" t="s">
        <v>68</v>
      </c>
      <c r="H85" s="25">
        <f>H83+H84</f>
        <v>772888.89</v>
      </c>
      <c r="I85" s="25">
        <f t="shared" ref="I85:J85" si="35">I83+I84</f>
        <v>0</v>
      </c>
      <c r="J85" s="25">
        <f t="shared" si="35"/>
        <v>0</v>
      </c>
      <c r="K85" s="60"/>
    </row>
    <row r="86" spans="1:12" s="36" customFormat="1" ht="54" customHeight="1" x14ac:dyDescent="0.25">
      <c r="A86" s="65" t="s">
        <v>128</v>
      </c>
      <c r="B86" s="53" t="s">
        <v>129</v>
      </c>
      <c r="C86" s="23" t="s">
        <v>25</v>
      </c>
      <c r="D86" s="24">
        <v>14</v>
      </c>
      <c r="E86" s="24">
        <v>4</v>
      </c>
      <c r="F86" s="23" t="s">
        <v>26</v>
      </c>
      <c r="G86" s="24" t="s">
        <v>119</v>
      </c>
      <c r="H86" s="25">
        <f>H87+H88</f>
        <v>122190</v>
      </c>
      <c r="I86" s="25">
        <f t="shared" ref="I86:J86" si="36">I87+I88</f>
        <v>0</v>
      </c>
      <c r="J86" s="25">
        <f t="shared" si="36"/>
        <v>0</v>
      </c>
      <c r="K86" s="58">
        <v>13</v>
      </c>
    </row>
    <row r="87" spans="1:12" s="36" customFormat="1" ht="14.45" customHeight="1" x14ac:dyDescent="0.25">
      <c r="A87" s="66"/>
      <c r="B87" s="26" t="s">
        <v>0</v>
      </c>
      <c r="C87" s="23" t="s">
        <v>25</v>
      </c>
      <c r="D87" s="24">
        <v>14</v>
      </c>
      <c r="E87" s="24">
        <v>4</v>
      </c>
      <c r="F87" s="23" t="s">
        <v>26</v>
      </c>
      <c r="G87" s="24" t="s">
        <v>119</v>
      </c>
      <c r="H87" s="25">
        <v>12219</v>
      </c>
      <c r="I87" s="25">
        <v>0</v>
      </c>
      <c r="J87" s="25">
        <v>0</v>
      </c>
      <c r="K87" s="59"/>
    </row>
    <row r="88" spans="1:12" s="36" customFormat="1" ht="15" customHeight="1" x14ac:dyDescent="0.25">
      <c r="A88" s="66"/>
      <c r="B88" s="26" t="s">
        <v>1</v>
      </c>
      <c r="C88" s="23" t="s">
        <v>25</v>
      </c>
      <c r="D88" s="24">
        <v>14</v>
      </c>
      <c r="E88" s="24">
        <v>4</v>
      </c>
      <c r="F88" s="23" t="s">
        <v>26</v>
      </c>
      <c r="G88" s="24" t="s">
        <v>119</v>
      </c>
      <c r="H88" s="25">
        <v>109971</v>
      </c>
      <c r="I88" s="25">
        <v>0</v>
      </c>
      <c r="J88" s="25">
        <v>0</v>
      </c>
      <c r="K88" s="59"/>
    </row>
    <row r="89" spans="1:12" s="36" customFormat="1" ht="14.45" customHeight="1" x14ac:dyDescent="0.25">
      <c r="A89" s="67"/>
      <c r="B89" s="53" t="s">
        <v>57</v>
      </c>
      <c r="C89" s="23" t="s">
        <v>68</v>
      </c>
      <c r="D89" s="24" t="s">
        <v>68</v>
      </c>
      <c r="E89" s="24" t="s">
        <v>68</v>
      </c>
      <c r="F89" s="23" t="s">
        <v>68</v>
      </c>
      <c r="G89" s="24" t="s">
        <v>68</v>
      </c>
      <c r="H89" s="25">
        <f>H87+H88</f>
        <v>122190</v>
      </c>
      <c r="I89" s="25">
        <f t="shared" ref="I89:J89" si="37">I87+I88</f>
        <v>0</v>
      </c>
      <c r="J89" s="25">
        <f t="shared" si="37"/>
        <v>0</v>
      </c>
      <c r="K89" s="60"/>
    </row>
    <row r="90" spans="1:12" s="4" customFormat="1" ht="37.9" customHeight="1" x14ac:dyDescent="0.25">
      <c r="A90" s="63" t="s">
        <v>18</v>
      </c>
      <c r="B90" s="27" t="s">
        <v>71</v>
      </c>
      <c r="C90" s="28" t="s">
        <v>68</v>
      </c>
      <c r="D90" s="29" t="s">
        <v>68</v>
      </c>
      <c r="E90" s="29" t="s">
        <v>68</v>
      </c>
      <c r="F90" s="28" t="s">
        <v>68</v>
      </c>
      <c r="G90" s="29" t="s">
        <v>68</v>
      </c>
      <c r="H90" s="31">
        <f>H91+H93+H92</f>
        <v>251295409.35000002</v>
      </c>
      <c r="I90" s="31">
        <f t="shared" ref="I90:J90" si="38">I91+I93</f>
        <v>225408284.84</v>
      </c>
      <c r="J90" s="31">
        <f t="shared" si="38"/>
        <v>224938714.49000001</v>
      </c>
      <c r="K90" s="57" t="s">
        <v>134</v>
      </c>
      <c r="L90" s="37"/>
    </row>
    <row r="91" spans="1:12" s="4" customFormat="1" ht="13.9" customHeight="1" x14ac:dyDescent="0.25">
      <c r="A91" s="63"/>
      <c r="B91" s="27" t="s">
        <v>0</v>
      </c>
      <c r="C91" s="28" t="s">
        <v>25</v>
      </c>
      <c r="D91" s="29">
        <v>14</v>
      </c>
      <c r="E91" s="29">
        <v>4</v>
      </c>
      <c r="F91" s="28" t="s">
        <v>28</v>
      </c>
      <c r="G91" s="29" t="s">
        <v>68</v>
      </c>
      <c r="H91" s="31">
        <f>H96+H100+H103+H111</f>
        <v>228938771.73000002</v>
      </c>
      <c r="I91" s="31">
        <f t="shared" ref="I91:J91" si="39">I96+I100</f>
        <v>218008284.84</v>
      </c>
      <c r="J91" s="31">
        <f t="shared" si="39"/>
        <v>217538714.49000001</v>
      </c>
      <c r="K91" s="57"/>
      <c r="L91" s="37"/>
    </row>
    <row r="92" spans="1:12" s="41" customFormat="1" ht="14.45" customHeight="1" x14ac:dyDescent="0.25">
      <c r="A92" s="63"/>
      <c r="B92" s="27" t="s">
        <v>1</v>
      </c>
      <c r="C92" s="28" t="s">
        <v>25</v>
      </c>
      <c r="D92" s="29">
        <v>14</v>
      </c>
      <c r="E92" s="29">
        <v>4</v>
      </c>
      <c r="F92" s="28" t="s">
        <v>28</v>
      </c>
      <c r="G92" s="29" t="s">
        <v>68</v>
      </c>
      <c r="H92" s="31">
        <f>H104+H112</f>
        <v>12378745</v>
      </c>
      <c r="I92" s="31">
        <v>0</v>
      </c>
      <c r="J92" s="31">
        <v>0</v>
      </c>
      <c r="K92" s="57"/>
      <c r="L92" s="40"/>
    </row>
    <row r="93" spans="1:12" s="4" customFormat="1" ht="13.15" customHeight="1" x14ac:dyDescent="0.25">
      <c r="A93" s="63"/>
      <c r="B93" s="27" t="s">
        <v>2</v>
      </c>
      <c r="C93" s="28" t="s">
        <v>68</v>
      </c>
      <c r="D93" s="29" t="s">
        <v>68</v>
      </c>
      <c r="E93" s="29" t="s">
        <v>68</v>
      </c>
      <c r="F93" s="28" t="s">
        <v>68</v>
      </c>
      <c r="G93" s="29" t="s">
        <v>68</v>
      </c>
      <c r="H93" s="31">
        <v>9977892.6199999992</v>
      </c>
      <c r="I93" s="31">
        <f t="shared" ref="I93:J93" si="40">I97</f>
        <v>7400000</v>
      </c>
      <c r="J93" s="31">
        <f t="shared" si="40"/>
        <v>7400000</v>
      </c>
      <c r="K93" s="57"/>
    </row>
    <row r="94" spans="1:12" s="4" customFormat="1" ht="12.6" customHeight="1" x14ac:dyDescent="0.25">
      <c r="A94" s="63"/>
      <c r="B94" s="55" t="s">
        <v>57</v>
      </c>
      <c r="C94" s="28" t="s">
        <v>68</v>
      </c>
      <c r="D94" s="29" t="s">
        <v>68</v>
      </c>
      <c r="E94" s="29" t="s">
        <v>68</v>
      </c>
      <c r="F94" s="28" t="s">
        <v>68</v>
      </c>
      <c r="G94" s="29" t="s">
        <v>68</v>
      </c>
      <c r="H94" s="31">
        <f>H91+H93+H92</f>
        <v>251295409.35000002</v>
      </c>
      <c r="I94" s="31">
        <f t="shared" ref="I94:J94" si="41">I91+I93</f>
        <v>225408284.84</v>
      </c>
      <c r="J94" s="31">
        <f t="shared" si="41"/>
        <v>224938714.49000001</v>
      </c>
      <c r="K94" s="57"/>
    </row>
    <row r="95" spans="1:12" s="4" customFormat="1" ht="25.15" customHeight="1" x14ac:dyDescent="0.25">
      <c r="A95" s="62" t="s">
        <v>19</v>
      </c>
      <c r="B95" s="26" t="s">
        <v>29</v>
      </c>
      <c r="C95" s="23" t="s">
        <v>68</v>
      </c>
      <c r="D95" s="24" t="s">
        <v>68</v>
      </c>
      <c r="E95" s="24" t="s">
        <v>68</v>
      </c>
      <c r="F95" s="23" t="s">
        <v>68</v>
      </c>
      <c r="G95" s="24" t="s">
        <v>68</v>
      </c>
      <c r="H95" s="25">
        <f>H96+H97</f>
        <v>236851248.24000001</v>
      </c>
      <c r="I95" s="25">
        <f t="shared" ref="I95:J95" si="42">I96+I97</f>
        <v>224718284.84</v>
      </c>
      <c r="J95" s="25">
        <f t="shared" si="42"/>
        <v>224248714.49000001</v>
      </c>
      <c r="K95" s="61">
        <v>20</v>
      </c>
    </row>
    <row r="96" spans="1:12" s="4" customFormat="1" ht="13.9" customHeight="1" x14ac:dyDescent="0.25">
      <c r="A96" s="62"/>
      <c r="B96" s="26" t="s">
        <v>0</v>
      </c>
      <c r="C96" s="23" t="s">
        <v>25</v>
      </c>
      <c r="D96" s="24">
        <v>14</v>
      </c>
      <c r="E96" s="24">
        <v>4</v>
      </c>
      <c r="F96" s="23" t="s">
        <v>28</v>
      </c>
      <c r="G96" s="24">
        <v>80620</v>
      </c>
      <c r="H96" s="25">
        <v>226873355.62</v>
      </c>
      <c r="I96" s="25">
        <v>217318284.84</v>
      </c>
      <c r="J96" s="25">
        <v>216848714.49000001</v>
      </c>
      <c r="K96" s="61"/>
    </row>
    <row r="97" spans="1:11" s="4" customFormat="1" ht="12.6" customHeight="1" x14ac:dyDescent="0.25">
      <c r="A97" s="62"/>
      <c r="B97" s="26" t="s">
        <v>15</v>
      </c>
      <c r="C97" s="23" t="s">
        <v>68</v>
      </c>
      <c r="D97" s="24" t="s">
        <v>68</v>
      </c>
      <c r="E97" s="24" t="s">
        <v>68</v>
      </c>
      <c r="F97" s="23" t="s">
        <v>68</v>
      </c>
      <c r="G97" s="24" t="s">
        <v>68</v>
      </c>
      <c r="H97" s="25">
        <v>9977892.6199999992</v>
      </c>
      <c r="I97" s="25">
        <v>7400000</v>
      </c>
      <c r="J97" s="25">
        <v>7400000</v>
      </c>
      <c r="K97" s="61"/>
    </row>
    <row r="98" spans="1:11" s="4" customFormat="1" ht="13.15" customHeight="1" x14ac:dyDescent="0.25">
      <c r="A98" s="62"/>
      <c r="B98" s="53" t="s">
        <v>57</v>
      </c>
      <c r="C98" s="23" t="s">
        <v>68</v>
      </c>
      <c r="D98" s="24" t="s">
        <v>68</v>
      </c>
      <c r="E98" s="24" t="s">
        <v>68</v>
      </c>
      <c r="F98" s="23" t="s">
        <v>68</v>
      </c>
      <c r="G98" s="24" t="s">
        <v>68</v>
      </c>
      <c r="H98" s="25">
        <f t="shared" ref="H98:J98" si="43">H96+H97</f>
        <v>236851248.24000001</v>
      </c>
      <c r="I98" s="25">
        <f t="shared" si="43"/>
        <v>224718284.84</v>
      </c>
      <c r="J98" s="25">
        <f t="shared" si="43"/>
        <v>224248714.49000001</v>
      </c>
      <c r="K98" s="61"/>
    </row>
    <row r="99" spans="1:11" s="4" customFormat="1" ht="26.45" customHeight="1" x14ac:dyDescent="0.25">
      <c r="A99" s="62" t="s">
        <v>20</v>
      </c>
      <c r="B99" s="53" t="s">
        <v>40</v>
      </c>
      <c r="C99" s="23" t="s">
        <v>25</v>
      </c>
      <c r="D99" s="24">
        <v>14</v>
      </c>
      <c r="E99" s="24">
        <v>4</v>
      </c>
      <c r="F99" s="23" t="s">
        <v>28</v>
      </c>
      <c r="G99" s="24">
        <v>82510</v>
      </c>
      <c r="H99" s="25">
        <f>H100</f>
        <v>690000</v>
      </c>
      <c r="I99" s="25">
        <f t="shared" ref="I99:J99" si="44">I100</f>
        <v>690000</v>
      </c>
      <c r="J99" s="25">
        <f t="shared" si="44"/>
        <v>690000</v>
      </c>
      <c r="K99" s="61">
        <v>21</v>
      </c>
    </row>
    <row r="100" spans="1:11" s="4" customFormat="1" ht="13.15" customHeight="1" x14ac:dyDescent="0.25">
      <c r="A100" s="62"/>
      <c r="B100" s="26" t="s">
        <v>0</v>
      </c>
      <c r="C100" s="23" t="s">
        <v>25</v>
      </c>
      <c r="D100" s="24">
        <v>14</v>
      </c>
      <c r="E100" s="24">
        <v>4</v>
      </c>
      <c r="F100" s="23" t="s">
        <v>28</v>
      </c>
      <c r="G100" s="24">
        <v>82510</v>
      </c>
      <c r="H100" s="25">
        <v>690000</v>
      </c>
      <c r="I100" s="25">
        <v>690000</v>
      </c>
      <c r="J100" s="25">
        <v>690000</v>
      </c>
      <c r="K100" s="61"/>
    </row>
    <row r="101" spans="1:11" s="4" customFormat="1" ht="13.9" customHeight="1" x14ac:dyDescent="0.25">
      <c r="A101" s="62"/>
      <c r="B101" s="53" t="s">
        <v>57</v>
      </c>
      <c r="C101" s="23" t="s">
        <v>68</v>
      </c>
      <c r="D101" s="24" t="s">
        <v>68</v>
      </c>
      <c r="E101" s="24" t="s">
        <v>68</v>
      </c>
      <c r="F101" s="23" t="s">
        <v>68</v>
      </c>
      <c r="G101" s="24" t="s">
        <v>68</v>
      </c>
      <c r="H101" s="25">
        <f>H100</f>
        <v>690000</v>
      </c>
      <c r="I101" s="25">
        <f t="shared" ref="I101:J101" si="45">I100</f>
        <v>690000</v>
      </c>
      <c r="J101" s="25">
        <f t="shared" si="45"/>
        <v>690000</v>
      </c>
      <c r="K101" s="61"/>
    </row>
    <row r="102" spans="1:11" s="36" customFormat="1" ht="26.25" customHeight="1" x14ac:dyDescent="0.25">
      <c r="A102" s="65" t="s">
        <v>110</v>
      </c>
      <c r="B102" s="53" t="s">
        <v>102</v>
      </c>
      <c r="C102" s="23" t="s">
        <v>25</v>
      </c>
      <c r="D102" s="24">
        <v>14</v>
      </c>
      <c r="E102" s="24">
        <v>4</v>
      </c>
      <c r="F102" s="23" t="s">
        <v>28</v>
      </c>
      <c r="G102" s="24" t="s">
        <v>99</v>
      </c>
      <c r="H102" s="25">
        <f>H103+H104</f>
        <v>5000000</v>
      </c>
      <c r="I102" s="25"/>
      <c r="J102" s="25"/>
      <c r="K102" s="58">
        <v>23</v>
      </c>
    </row>
    <row r="103" spans="1:11" s="36" customFormat="1" ht="13.15" customHeight="1" x14ac:dyDescent="0.25">
      <c r="A103" s="66"/>
      <c r="B103" s="26" t="s">
        <v>0</v>
      </c>
      <c r="C103" s="23" t="s">
        <v>25</v>
      </c>
      <c r="D103" s="24">
        <v>14</v>
      </c>
      <c r="E103" s="24">
        <v>4</v>
      </c>
      <c r="F103" s="23" t="s">
        <v>28</v>
      </c>
      <c r="G103" s="24" t="s">
        <v>99</v>
      </c>
      <c r="H103" s="25">
        <f>H107</f>
        <v>500000</v>
      </c>
      <c r="I103" s="25">
        <v>0</v>
      </c>
      <c r="J103" s="25">
        <v>0</v>
      </c>
      <c r="K103" s="59"/>
    </row>
    <row r="104" spans="1:11" s="36" customFormat="1" ht="13.9" customHeight="1" x14ac:dyDescent="0.25">
      <c r="A104" s="66"/>
      <c r="B104" s="26" t="s">
        <v>1</v>
      </c>
      <c r="C104" s="23" t="s">
        <v>25</v>
      </c>
      <c r="D104" s="24">
        <v>14</v>
      </c>
      <c r="E104" s="24">
        <v>4</v>
      </c>
      <c r="F104" s="23" t="s">
        <v>28</v>
      </c>
      <c r="G104" s="24" t="s">
        <v>99</v>
      </c>
      <c r="H104" s="25">
        <f>H108</f>
        <v>4500000</v>
      </c>
      <c r="I104" s="25">
        <v>0</v>
      </c>
      <c r="J104" s="25">
        <v>0</v>
      </c>
      <c r="K104" s="59"/>
    </row>
    <row r="105" spans="1:11" s="36" customFormat="1" ht="13.9" customHeight="1" x14ac:dyDescent="0.25">
      <c r="A105" s="67"/>
      <c r="B105" s="53" t="s">
        <v>57</v>
      </c>
      <c r="C105" s="23" t="s">
        <v>68</v>
      </c>
      <c r="D105" s="24" t="s">
        <v>68</v>
      </c>
      <c r="E105" s="24" t="s">
        <v>68</v>
      </c>
      <c r="F105" s="23" t="s">
        <v>68</v>
      </c>
      <c r="G105" s="24" t="s">
        <v>68</v>
      </c>
      <c r="H105" s="25">
        <f>H103+H104</f>
        <v>5000000</v>
      </c>
      <c r="I105" s="25">
        <f t="shared" ref="I105:J105" si="46">I103+I104</f>
        <v>0</v>
      </c>
      <c r="J105" s="25">
        <f t="shared" si="46"/>
        <v>0</v>
      </c>
      <c r="K105" s="60"/>
    </row>
    <row r="106" spans="1:11" s="36" customFormat="1" ht="24.6" customHeight="1" x14ac:dyDescent="0.25">
      <c r="A106" s="65" t="s">
        <v>111</v>
      </c>
      <c r="B106" s="53" t="s">
        <v>141</v>
      </c>
      <c r="C106" s="23" t="s">
        <v>25</v>
      </c>
      <c r="D106" s="24">
        <v>14</v>
      </c>
      <c r="E106" s="24">
        <v>4</v>
      </c>
      <c r="F106" s="23" t="s">
        <v>28</v>
      </c>
      <c r="G106" s="24" t="s">
        <v>99</v>
      </c>
      <c r="H106" s="25">
        <f>H107+H108</f>
        <v>5000000</v>
      </c>
      <c r="I106" s="25"/>
      <c r="J106" s="25"/>
      <c r="K106" s="58">
        <v>23</v>
      </c>
    </row>
    <row r="107" spans="1:11" s="36" customFormat="1" ht="14.45" customHeight="1" x14ac:dyDescent="0.25">
      <c r="A107" s="66"/>
      <c r="B107" s="26" t="s">
        <v>113</v>
      </c>
      <c r="C107" s="23" t="s">
        <v>25</v>
      </c>
      <c r="D107" s="24">
        <v>14</v>
      </c>
      <c r="E107" s="24">
        <v>4</v>
      </c>
      <c r="F107" s="23" t="s">
        <v>28</v>
      </c>
      <c r="G107" s="24" t="s">
        <v>99</v>
      </c>
      <c r="H107" s="25">
        <v>500000</v>
      </c>
      <c r="I107" s="25">
        <v>0</v>
      </c>
      <c r="J107" s="25">
        <v>0</v>
      </c>
      <c r="K107" s="59"/>
    </row>
    <row r="108" spans="1:11" s="36" customFormat="1" ht="13.15" customHeight="1" x14ac:dyDescent="0.25">
      <c r="A108" s="66"/>
      <c r="B108" s="26" t="s">
        <v>1</v>
      </c>
      <c r="C108" s="23" t="s">
        <v>25</v>
      </c>
      <c r="D108" s="24">
        <v>14</v>
      </c>
      <c r="E108" s="24">
        <v>4</v>
      </c>
      <c r="F108" s="23" t="s">
        <v>28</v>
      </c>
      <c r="G108" s="24" t="s">
        <v>99</v>
      </c>
      <c r="H108" s="25">
        <v>4500000</v>
      </c>
      <c r="I108" s="25">
        <v>0</v>
      </c>
      <c r="J108" s="25">
        <v>0</v>
      </c>
      <c r="K108" s="59"/>
    </row>
    <row r="109" spans="1:11" s="36" customFormat="1" ht="12.6" customHeight="1" x14ac:dyDescent="0.25">
      <c r="A109" s="67"/>
      <c r="B109" s="53" t="s">
        <v>57</v>
      </c>
      <c r="C109" s="23" t="s">
        <v>68</v>
      </c>
      <c r="D109" s="24" t="s">
        <v>68</v>
      </c>
      <c r="E109" s="24" t="s">
        <v>68</v>
      </c>
      <c r="F109" s="23" t="s">
        <v>68</v>
      </c>
      <c r="G109" s="24" t="s">
        <v>68</v>
      </c>
      <c r="H109" s="25">
        <f>H108+H107</f>
        <v>5000000</v>
      </c>
      <c r="I109" s="25">
        <f t="shared" ref="I109:J109" si="47">I107+I108</f>
        <v>0</v>
      </c>
      <c r="J109" s="25">
        <f t="shared" si="47"/>
        <v>0</v>
      </c>
      <c r="K109" s="60"/>
    </row>
    <row r="110" spans="1:11" s="36" customFormat="1" ht="67.150000000000006" customHeight="1" x14ac:dyDescent="0.25">
      <c r="A110" s="65" t="s">
        <v>122</v>
      </c>
      <c r="B110" s="53" t="s">
        <v>118</v>
      </c>
      <c r="C110" s="23" t="s">
        <v>25</v>
      </c>
      <c r="D110" s="24">
        <v>14</v>
      </c>
      <c r="E110" s="24">
        <v>4</v>
      </c>
      <c r="F110" s="23" t="s">
        <v>28</v>
      </c>
      <c r="G110" s="24" t="s">
        <v>119</v>
      </c>
      <c r="H110" s="25">
        <f>H111+H112</f>
        <v>8754161.1099999994</v>
      </c>
      <c r="I110" s="25">
        <f t="shared" ref="I110" si="48">I111+I112</f>
        <v>0</v>
      </c>
      <c r="J110" s="25">
        <f t="shared" ref="J110" si="49">J111+J112</f>
        <v>0</v>
      </c>
      <c r="K110" s="58" t="s">
        <v>135</v>
      </c>
    </row>
    <row r="111" spans="1:11" s="36" customFormat="1" ht="13.15" customHeight="1" x14ac:dyDescent="0.25">
      <c r="A111" s="66"/>
      <c r="B111" s="26" t="s">
        <v>0</v>
      </c>
      <c r="C111" s="23" t="s">
        <v>25</v>
      </c>
      <c r="D111" s="24">
        <v>14</v>
      </c>
      <c r="E111" s="24">
        <v>4</v>
      </c>
      <c r="F111" s="23" t="s">
        <v>28</v>
      </c>
      <c r="G111" s="24" t="s">
        <v>119</v>
      </c>
      <c r="H111" s="25">
        <f>H115+H119</f>
        <v>875416.1100000001</v>
      </c>
      <c r="I111" s="25">
        <v>0</v>
      </c>
      <c r="J111" s="25">
        <v>0</v>
      </c>
      <c r="K111" s="59"/>
    </row>
    <row r="112" spans="1:11" s="36" customFormat="1" ht="13.15" customHeight="1" x14ac:dyDescent="0.25">
      <c r="A112" s="66"/>
      <c r="B112" s="26" t="s">
        <v>1</v>
      </c>
      <c r="C112" s="23" t="s">
        <v>25</v>
      </c>
      <c r="D112" s="24">
        <v>14</v>
      </c>
      <c r="E112" s="24">
        <v>4</v>
      </c>
      <c r="F112" s="23" t="s">
        <v>28</v>
      </c>
      <c r="G112" s="24" t="s">
        <v>119</v>
      </c>
      <c r="H112" s="25">
        <f>H116+H120</f>
        <v>7878745</v>
      </c>
      <c r="I112" s="25">
        <v>0</v>
      </c>
      <c r="J112" s="25">
        <v>0</v>
      </c>
      <c r="K112" s="59"/>
    </row>
    <row r="113" spans="1:11" s="36" customFormat="1" ht="12.6" customHeight="1" x14ac:dyDescent="0.25">
      <c r="A113" s="67"/>
      <c r="B113" s="53" t="s">
        <v>57</v>
      </c>
      <c r="C113" s="23" t="s">
        <v>68</v>
      </c>
      <c r="D113" s="24" t="s">
        <v>68</v>
      </c>
      <c r="E113" s="24" t="s">
        <v>68</v>
      </c>
      <c r="F113" s="23" t="s">
        <v>68</v>
      </c>
      <c r="G113" s="24" t="s">
        <v>68</v>
      </c>
      <c r="H113" s="25">
        <f>H111+H112</f>
        <v>8754161.1099999994</v>
      </c>
      <c r="I113" s="25">
        <f t="shared" ref="I113" si="50">I111+I112</f>
        <v>0</v>
      </c>
      <c r="J113" s="25">
        <f t="shared" ref="J113" si="51">J111+J112</f>
        <v>0</v>
      </c>
      <c r="K113" s="60"/>
    </row>
    <row r="114" spans="1:11" s="36" customFormat="1" ht="78.599999999999994" customHeight="1" x14ac:dyDescent="0.25">
      <c r="A114" s="65" t="s">
        <v>123</v>
      </c>
      <c r="B114" s="53" t="s">
        <v>121</v>
      </c>
      <c r="C114" s="23" t="s">
        <v>25</v>
      </c>
      <c r="D114" s="24">
        <v>14</v>
      </c>
      <c r="E114" s="24">
        <v>4</v>
      </c>
      <c r="F114" s="23" t="s">
        <v>28</v>
      </c>
      <c r="G114" s="24" t="s">
        <v>119</v>
      </c>
      <c r="H114" s="25">
        <f>H115+H116</f>
        <v>7429625.5499999998</v>
      </c>
      <c r="I114" s="25">
        <f t="shared" ref="I114" si="52">I115+I116</f>
        <v>0</v>
      </c>
      <c r="J114" s="25">
        <f t="shared" ref="J114" si="53">J115+J116</f>
        <v>0</v>
      </c>
      <c r="K114" s="58">
        <v>17</v>
      </c>
    </row>
    <row r="115" spans="1:11" s="36" customFormat="1" ht="15.6" customHeight="1" x14ac:dyDescent="0.25">
      <c r="A115" s="66"/>
      <c r="B115" s="26" t="s">
        <v>0</v>
      </c>
      <c r="C115" s="23" t="s">
        <v>25</v>
      </c>
      <c r="D115" s="24">
        <v>14</v>
      </c>
      <c r="E115" s="24">
        <v>4</v>
      </c>
      <c r="F115" s="23" t="s">
        <v>28</v>
      </c>
      <c r="G115" s="24" t="s">
        <v>119</v>
      </c>
      <c r="H115" s="25">
        <v>742962.55</v>
      </c>
      <c r="I115" s="25">
        <v>0</v>
      </c>
      <c r="J115" s="25">
        <v>0</v>
      </c>
      <c r="K115" s="59"/>
    </row>
    <row r="116" spans="1:11" s="36" customFormat="1" ht="14.45" customHeight="1" x14ac:dyDescent="0.25">
      <c r="A116" s="66"/>
      <c r="B116" s="26" t="s">
        <v>1</v>
      </c>
      <c r="C116" s="23" t="s">
        <v>25</v>
      </c>
      <c r="D116" s="24">
        <v>14</v>
      </c>
      <c r="E116" s="24">
        <v>4</v>
      </c>
      <c r="F116" s="23" t="s">
        <v>28</v>
      </c>
      <c r="G116" s="24" t="s">
        <v>119</v>
      </c>
      <c r="H116" s="25">
        <v>6686663</v>
      </c>
      <c r="I116" s="25">
        <v>0</v>
      </c>
      <c r="J116" s="25">
        <v>0</v>
      </c>
      <c r="K116" s="59"/>
    </row>
    <row r="117" spans="1:11" s="36" customFormat="1" ht="13.9" customHeight="1" x14ac:dyDescent="0.25">
      <c r="A117" s="67"/>
      <c r="B117" s="53" t="s">
        <v>57</v>
      </c>
      <c r="C117" s="23" t="s">
        <v>68</v>
      </c>
      <c r="D117" s="24" t="s">
        <v>68</v>
      </c>
      <c r="E117" s="24" t="s">
        <v>68</v>
      </c>
      <c r="F117" s="23" t="s">
        <v>68</v>
      </c>
      <c r="G117" s="24" t="s">
        <v>68</v>
      </c>
      <c r="H117" s="25">
        <f>H115+H116</f>
        <v>7429625.5499999998</v>
      </c>
      <c r="I117" s="25">
        <f t="shared" ref="I117" si="54">I115+I116</f>
        <v>0</v>
      </c>
      <c r="J117" s="25">
        <f t="shared" ref="J117" si="55">J115+J116</f>
        <v>0</v>
      </c>
      <c r="K117" s="60"/>
    </row>
    <row r="118" spans="1:11" s="36" customFormat="1" ht="51.6" customHeight="1" x14ac:dyDescent="0.25">
      <c r="A118" s="65" t="s">
        <v>127</v>
      </c>
      <c r="B118" s="47" t="s">
        <v>129</v>
      </c>
      <c r="C118" s="23" t="s">
        <v>25</v>
      </c>
      <c r="D118" s="24">
        <v>14</v>
      </c>
      <c r="E118" s="24">
        <v>4</v>
      </c>
      <c r="F118" s="23" t="s">
        <v>28</v>
      </c>
      <c r="G118" s="24" t="s">
        <v>119</v>
      </c>
      <c r="H118" s="25">
        <f>H119+H120</f>
        <v>1324535.56</v>
      </c>
      <c r="I118" s="25">
        <f t="shared" ref="I118:J118" si="56">I119+I120</f>
        <v>0</v>
      </c>
      <c r="J118" s="25">
        <f t="shared" si="56"/>
        <v>0</v>
      </c>
      <c r="K118" s="58">
        <v>18</v>
      </c>
    </row>
    <row r="119" spans="1:11" s="36" customFormat="1" ht="15.6" customHeight="1" x14ac:dyDescent="0.25">
      <c r="A119" s="66"/>
      <c r="B119" s="26" t="s">
        <v>0</v>
      </c>
      <c r="C119" s="23" t="s">
        <v>25</v>
      </c>
      <c r="D119" s="24">
        <v>14</v>
      </c>
      <c r="E119" s="24">
        <v>4</v>
      </c>
      <c r="F119" s="23" t="s">
        <v>28</v>
      </c>
      <c r="G119" s="24" t="s">
        <v>119</v>
      </c>
      <c r="H119" s="25">
        <v>132453.56</v>
      </c>
      <c r="I119" s="25">
        <v>0</v>
      </c>
      <c r="J119" s="25">
        <v>0</v>
      </c>
      <c r="K119" s="59"/>
    </row>
    <row r="120" spans="1:11" s="36" customFormat="1" ht="16.149999999999999" customHeight="1" x14ac:dyDescent="0.25">
      <c r="A120" s="66"/>
      <c r="B120" s="26" t="s">
        <v>1</v>
      </c>
      <c r="C120" s="23" t="s">
        <v>25</v>
      </c>
      <c r="D120" s="24">
        <v>14</v>
      </c>
      <c r="E120" s="24">
        <v>4</v>
      </c>
      <c r="F120" s="23" t="s">
        <v>28</v>
      </c>
      <c r="G120" s="24" t="s">
        <v>119</v>
      </c>
      <c r="H120" s="25">
        <v>1192082</v>
      </c>
      <c r="I120" s="25">
        <v>0</v>
      </c>
      <c r="J120" s="25">
        <v>0</v>
      </c>
      <c r="K120" s="59"/>
    </row>
    <row r="121" spans="1:11" s="36" customFormat="1" ht="14.45" customHeight="1" x14ac:dyDescent="0.25">
      <c r="A121" s="67"/>
      <c r="B121" s="53" t="s">
        <v>57</v>
      </c>
      <c r="C121" s="23" t="s">
        <v>68</v>
      </c>
      <c r="D121" s="24" t="s">
        <v>68</v>
      </c>
      <c r="E121" s="24" t="s">
        <v>68</v>
      </c>
      <c r="F121" s="23" t="s">
        <v>68</v>
      </c>
      <c r="G121" s="24" t="s">
        <v>68</v>
      </c>
      <c r="H121" s="25">
        <f>H119+H120</f>
        <v>1324535.56</v>
      </c>
      <c r="I121" s="25">
        <f t="shared" ref="I121:J121" si="57">I119+I120</f>
        <v>0</v>
      </c>
      <c r="J121" s="25">
        <f t="shared" si="57"/>
        <v>0</v>
      </c>
      <c r="K121" s="60"/>
    </row>
    <row r="122" spans="1:11" s="4" customFormat="1" ht="27" customHeight="1" x14ac:dyDescent="0.25">
      <c r="A122" s="63" t="s">
        <v>21</v>
      </c>
      <c r="B122" s="27" t="s">
        <v>72</v>
      </c>
      <c r="C122" s="28" t="s">
        <v>68</v>
      </c>
      <c r="D122" s="29" t="s">
        <v>68</v>
      </c>
      <c r="E122" s="29" t="s">
        <v>68</v>
      </c>
      <c r="F122" s="28" t="s">
        <v>68</v>
      </c>
      <c r="G122" s="29" t="s">
        <v>68</v>
      </c>
      <c r="H122" s="30">
        <f>H123+H124+H125</f>
        <v>657000</v>
      </c>
      <c r="I122" s="30">
        <f>I123+I124+I125</f>
        <v>468000</v>
      </c>
      <c r="J122" s="30">
        <f>J123+J124+J125</f>
        <v>468000</v>
      </c>
      <c r="K122" s="64">
        <v>24</v>
      </c>
    </row>
    <row r="123" spans="1:11" s="4" customFormat="1" ht="13.15" customHeight="1" x14ac:dyDescent="0.25">
      <c r="A123" s="63"/>
      <c r="B123" s="27" t="s">
        <v>0</v>
      </c>
      <c r="C123" s="28" t="s">
        <v>25</v>
      </c>
      <c r="D123" s="29">
        <v>14</v>
      </c>
      <c r="E123" s="29">
        <v>4</v>
      </c>
      <c r="F123" s="28" t="s">
        <v>30</v>
      </c>
      <c r="G123" s="29" t="s">
        <v>31</v>
      </c>
      <c r="H123" s="31">
        <f t="shared" ref="H123:J124" si="58">H128</f>
        <v>140400</v>
      </c>
      <c r="I123" s="31">
        <f t="shared" si="58"/>
        <v>140400</v>
      </c>
      <c r="J123" s="31">
        <f t="shared" si="58"/>
        <v>140400</v>
      </c>
      <c r="K123" s="64"/>
    </row>
    <row r="124" spans="1:11" s="4" customFormat="1" ht="13.9" customHeight="1" x14ac:dyDescent="0.25">
      <c r="A124" s="63"/>
      <c r="B124" s="27" t="s">
        <v>1</v>
      </c>
      <c r="C124" s="28" t="s">
        <v>25</v>
      </c>
      <c r="D124" s="29">
        <v>14</v>
      </c>
      <c r="E124" s="29">
        <v>4</v>
      </c>
      <c r="F124" s="28" t="s">
        <v>30</v>
      </c>
      <c r="G124" s="29" t="s">
        <v>31</v>
      </c>
      <c r="H124" s="31">
        <f t="shared" si="58"/>
        <v>327600</v>
      </c>
      <c r="I124" s="31">
        <f t="shared" si="58"/>
        <v>327600</v>
      </c>
      <c r="J124" s="31">
        <f t="shared" si="58"/>
        <v>327600</v>
      </c>
      <c r="K124" s="64"/>
    </row>
    <row r="125" spans="1:11" s="4" customFormat="1" ht="15" customHeight="1" x14ac:dyDescent="0.25">
      <c r="A125" s="63"/>
      <c r="B125" s="27" t="s">
        <v>2</v>
      </c>
      <c r="C125" s="28" t="s">
        <v>68</v>
      </c>
      <c r="D125" s="29" t="s">
        <v>68</v>
      </c>
      <c r="E125" s="29" t="s">
        <v>68</v>
      </c>
      <c r="F125" s="28" t="s">
        <v>68</v>
      </c>
      <c r="G125" s="29" t="s">
        <v>68</v>
      </c>
      <c r="H125" s="31">
        <f>H130</f>
        <v>189000</v>
      </c>
      <c r="I125" s="31">
        <v>0</v>
      </c>
      <c r="J125" s="31">
        <v>0</v>
      </c>
      <c r="K125" s="64"/>
    </row>
    <row r="126" spans="1:11" s="4" customFormat="1" ht="14.45" customHeight="1" x14ac:dyDescent="0.25">
      <c r="A126" s="63"/>
      <c r="B126" s="55" t="s">
        <v>57</v>
      </c>
      <c r="C126" s="28" t="s">
        <v>68</v>
      </c>
      <c r="D126" s="29" t="s">
        <v>68</v>
      </c>
      <c r="E126" s="29" t="s">
        <v>68</v>
      </c>
      <c r="F126" s="28" t="s">
        <v>68</v>
      </c>
      <c r="G126" s="29" t="s">
        <v>68</v>
      </c>
      <c r="H126" s="31">
        <f>H123+H124</f>
        <v>468000</v>
      </c>
      <c r="I126" s="31">
        <f t="shared" ref="I126:J126" si="59">I123+I124</f>
        <v>468000</v>
      </c>
      <c r="J126" s="31">
        <f t="shared" si="59"/>
        <v>468000</v>
      </c>
      <c r="K126" s="64"/>
    </row>
    <row r="127" spans="1:11" s="4" customFormat="1" ht="24" customHeight="1" x14ac:dyDescent="0.25">
      <c r="A127" s="62" t="s">
        <v>34</v>
      </c>
      <c r="B127" s="26" t="s">
        <v>48</v>
      </c>
      <c r="C127" s="23" t="s">
        <v>68</v>
      </c>
      <c r="D127" s="24" t="s">
        <v>68</v>
      </c>
      <c r="E127" s="24" t="s">
        <v>68</v>
      </c>
      <c r="F127" s="23" t="s">
        <v>68</v>
      </c>
      <c r="G127" s="24" t="s">
        <v>68</v>
      </c>
      <c r="H127" s="35">
        <f>H128+H129+H130</f>
        <v>657000</v>
      </c>
      <c r="I127" s="35">
        <f t="shared" ref="I127:J127" si="60">I128+I129+I130</f>
        <v>468000</v>
      </c>
      <c r="J127" s="35">
        <f t="shared" si="60"/>
        <v>468000</v>
      </c>
      <c r="K127" s="61">
        <v>24</v>
      </c>
    </row>
    <row r="128" spans="1:11" s="4" customFormat="1" ht="13.9" customHeight="1" x14ac:dyDescent="0.25">
      <c r="A128" s="62"/>
      <c r="B128" s="26" t="s">
        <v>0</v>
      </c>
      <c r="C128" s="23" t="s">
        <v>25</v>
      </c>
      <c r="D128" s="24">
        <v>14</v>
      </c>
      <c r="E128" s="24">
        <v>4</v>
      </c>
      <c r="F128" s="23" t="s">
        <v>30</v>
      </c>
      <c r="G128" s="24" t="s">
        <v>31</v>
      </c>
      <c r="H128" s="25">
        <v>140400</v>
      </c>
      <c r="I128" s="25">
        <v>140400</v>
      </c>
      <c r="J128" s="25">
        <v>140400</v>
      </c>
      <c r="K128" s="61"/>
    </row>
    <row r="129" spans="1:12" s="4" customFormat="1" ht="14.45" customHeight="1" x14ac:dyDescent="0.25">
      <c r="A129" s="62"/>
      <c r="B129" s="26" t="s">
        <v>1</v>
      </c>
      <c r="C129" s="23" t="s">
        <v>25</v>
      </c>
      <c r="D129" s="24">
        <v>14</v>
      </c>
      <c r="E129" s="24">
        <v>4</v>
      </c>
      <c r="F129" s="23" t="s">
        <v>30</v>
      </c>
      <c r="G129" s="24" t="s">
        <v>31</v>
      </c>
      <c r="H129" s="25">
        <v>327600</v>
      </c>
      <c r="I129" s="25">
        <v>327600</v>
      </c>
      <c r="J129" s="25">
        <v>327600</v>
      </c>
      <c r="K129" s="61"/>
    </row>
    <row r="130" spans="1:12" s="4" customFormat="1" ht="13.15" customHeight="1" x14ac:dyDescent="0.25">
      <c r="A130" s="62"/>
      <c r="B130" s="26" t="s">
        <v>2</v>
      </c>
      <c r="C130" s="23" t="s">
        <v>68</v>
      </c>
      <c r="D130" s="24" t="s">
        <v>68</v>
      </c>
      <c r="E130" s="24" t="s">
        <v>68</v>
      </c>
      <c r="F130" s="23" t="s">
        <v>68</v>
      </c>
      <c r="G130" s="24" t="s">
        <v>68</v>
      </c>
      <c r="H130" s="25">
        <v>189000</v>
      </c>
      <c r="I130" s="25">
        <v>0</v>
      </c>
      <c r="J130" s="25">
        <v>0</v>
      </c>
      <c r="K130" s="61"/>
    </row>
    <row r="131" spans="1:12" s="4" customFormat="1" ht="12" customHeight="1" x14ac:dyDescent="0.25">
      <c r="A131" s="62"/>
      <c r="B131" s="53" t="s">
        <v>57</v>
      </c>
      <c r="C131" s="23" t="s">
        <v>68</v>
      </c>
      <c r="D131" s="24" t="s">
        <v>68</v>
      </c>
      <c r="E131" s="24" t="s">
        <v>68</v>
      </c>
      <c r="F131" s="23" t="s">
        <v>68</v>
      </c>
      <c r="G131" s="24" t="s">
        <v>68</v>
      </c>
      <c r="H131" s="25">
        <f>H128+H129+H130</f>
        <v>657000</v>
      </c>
      <c r="I131" s="25">
        <f t="shared" ref="I131:J131" si="61">I128+I129+I130</f>
        <v>468000</v>
      </c>
      <c r="J131" s="25">
        <f t="shared" si="61"/>
        <v>468000</v>
      </c>
      <c r="K131" s="61"/>
    </row>
    <row r="132" spans="1:12" s="4" customFormat="1" ht="24" customHeight="1" x14ac:dyDescent="0.25">
      <c r="A132" s="63" t="s">
        <v>37</v>
      </c>
      <c r="B132" s="27" t="s">
        <v>73</v>
      </c>
      <c r="C132" s="28" t="s">
        <v>68</v>
      </c>
      <c r="D132" s="29" t="s">
        <v>68</v>
      </c>
      <c r="E132" s="29" t="s">
        <v>68</v>
      </c>
      <c r="F132" s="28" t="s">
        <v>68</v>
      </c>
      <c r="G132" s="29" t="s">
        <v>68</v>
      </c>
      <c r="H132" s="30">
        <f>H133+H134+H135</f>
        <v>56860848.199999996</v>
      </c>
      <c r="I132" s="30">
        <f t="shared" ref="I132:J132" si="62">I133+I134+I135</f>
        <v>133478447.26000001</v>
      </c>
      <c r="J132" s="30">
        <f t="shared" si="62"/>
        <v>2686440</v>
      </c>
      <c r="K132" s="64" t="s">
        <v>140</v>
      </c>
      <c r="L132" s="37"/>
    </row>
    <row r="133" spans="1:12" s="4" customFormat="1" ht="18" customHeight="1" x14ac:dyDescent="0.25">
      <c r="A133" s="63"/>
      <c r="B133" s="27" t="s">
        <v>0</v>
      </c>
      <c r="C133" s="28" t="s">
        <v>25</v>
      </c>
      <c r="D133" s="29">
        <v>14</v>
      </c>
      <c r="E133" s="29">
        <v>1</v>
      </c>
      <c r="F133" s="28" t="s">
        <v>36</v>
      </c>
      <c r="G133" s="29" t="s">
        <v>68</v>
      </c>
      <c r="H133" s="31">
        <f>H138+H143+H148+H160</f>
        <v>568608.58000000007</v>
      </c>
      <c r="I133" s="31">
        <f>I138+I143+I148+I160</f>
        <v>1336729.26</v>
      </c>
      <c r="J133" s="31">
        <f>J138+J143+J148+J160</f>
        <v>26865</v>
      </c>
      <c r="K133" s="61"/>
      <c r="L133" s="37"/>
    </row>
    <row r="134" spans="1:12" s="4" customFormat="1" ht="17.25" customHeight="1" x14ac:dyDescent="0.25">
      <c r="A134" s="63"/>
      <c r="B134" s="27" t="s">
        <v>76</v>
      </c>
      <c r="C134" s="28" t="s">
        <v>25</v>
      </c>
      <c r="D134" s="29">
        <v>14</v>
      </c>
      <c r="E134" s="29">
        <v>1</v>
      </c>
      <c r="F134" s="28" t="s">
        <v>36</v>
      </c>
      <c r="G134" s="29" t="s">
        <v>68</v>
      </c>
      <c r="H134" s="31">
        <f>H144+H139</f>
        <v>6618900</v>
      </c>
      <c r="I134" s="31">
        <f t="shared" ref="I134:J134" si="63">I144+I139</f>
        <v>7070300</v>
      </c>
      <c r="J134" s="31">
        <f t="shared" si="63"/>
        <v>2500000</v>
      </c>
      <c r="K134" s="61"/>
      <c r="L134" s="37"/>
    </row>
    <row r="135" spans="1:12" s="4" customFormat="1" ht="15.75" customHeight="1" x14ac:dyDescent="0.25">
      <c r="A135" s="63"/>
      <c r="B135" s="27" t="s">
        <v>1</v>
      </c>
      <c r="C135" s="28" t="s">
        <v>25</v>
      </c>
      <c r="D135" s="29">
        <v>14</v>
      </c>
      <c r="E135" s="29">
        <v>1</v>
      </c>
      <c r="F135" s="28" t="s">
        <v>36</v>
      </c>
      <c r="G135" s="29" t="s">
        <v>68</v>
      </c>
      <c r="H135" s="31">
        <f>H140+H145+H149+H165</f>
        <v>49673339.619999997</v>
      </c>
      <c r="I135" s="31">
        <f>I140+I145+I149+I165</f>
        <v>125071418</v>
      </c>
      <c r="J135" s="31">
        <f t="shared" ref="J135" si="64">J140+J145+J149</f>
        <v>159575</v>
      </c>
      <c r="K135" s="61"/>
      <c r="L135" s="37"/>
    </row>
    <row r="136" spans="1:12" s="4" customFormat="1" x14ac:dyDescent="0.25">
      <c r="A136" s="63"/>
      <c r="B136" s="55" t="s">
        <v>57</v>
      </c>
      <c r="C136" s="28" t="s">
        <v>68</v>
      </c>
      <c r="D136" s="29" t="s">
        <v>68</v>
      </c>
      <c r="E136" s="29" t="s">
        <v>68</v>
      </c>
      <c r="F136" s="28" t="s">
        <v>68</v>
      </c>
      <c r="G136" s="29" t="s">
        <v>68</v>
      </c>
      <c r="H136" s="31">
        <f>H133+H134+H135</f>
        <v>56860848.199999996</v>
      </c>
      <c r="I136" s="31">
        <f t="shared" ref="I136:J136" si="65">I133+I134+I135</f>
        <v>133478447.26000001</v>
      </c>
      <c r="J136" s="31">
        <f t="shared" si="65"/>
        <v>2686440</v>
      </c>
      <c r="K136" s="61"/>
    </row>
    <row r="137" spans="1:12" s="4" customFormat="1" ht="70.5" customHeight="1" x14ac:dyDescent="0.25">
      <c r="A137" s="62" t="s">
        <v>38</v>
      </c>
      <c r="B137" s="26" t="s">
        <v>44</v>
      </c>
      <c r="C137" s="23" t="s">
        <v>25</v>
      </c>
      <c r="D137" s="24">
        <v>14</v>
      </c>
      <c r="E137" s="24">
        <v>1</v>
      </c>
      <c r="F137" s="23" t="s">
        <v>36</v>
      </c>
      <c r="G137" s="24">
        <v>50810</v>
      </c>
      <c r="H137" s="25">
        <f>H138+H140</f>
        <v>0</v>
      </c>
      <c r="I137" s="25">
        <f t="shared" ref="I137" si="66">I138+I140</f>
        <v>0</v>
      </c>
      <c r="J137" s="25">
        <f>J138+J139+J140</f>
        <v>2686440</v>
      </c>
      <c r="K137" s="61">
        <v>31</v>
      </c>
    </row>
    <row r="138" spans="1:12" s="4" customFormat="1" ht="15.6" customHeight="1" x14ac:dyDescent="0.25">
      <c r="A138" s="62"/>
      <c r="B138" s="26" t="s">
        <v>0</v>
      </c>
      <c r="C138" s="23" t="s">
        <v>25</v>
      </c>
      <c r="D138" s="24">
        <v>14</v>
      </c>
      <c r="E138" s="24">
        <v>1</v>
      </c>
      <c r="F138" s="23" t="s">
        <v>36</v>
      </c>
      <c r="G138" s="24">
        <v>50810</v>
      </c>
      <c r="H138" s="25">
        <v>0</v>
      </c>
      <c r="I138" s="25">
        <v>0</v>
      </c>
      <c r="J138" s="25">
        <v>26865</v>
      </c>
      <c r="K138" s="61"/>
    </row>
    <row r="139" spans="1:12" s="4" customFormat="1" ht="18" customHeight="1" x14ac:dyDescent="0.25">
      <c r="A139" s="62"/>
      <c r="B139" s="26" t="s">
        <v>76</v>
      </c>
      <c r="C139" s="23" t="s">
        <v>25</v>
      </c>
      <c r="D139" s="24">
        <v>14</v>
      </c>
      <c r="E139" s="24">
        <v>1</v>
      </c>
      <c r="F139" s="23" t="s">
        <v>36</v>
      </c>
      <c r="G139" s="24">
        <v>50810</v>
      </c>
      <c r="H139" s="25"/>
      <c r="I139" s="25"/>
      <c r="J139" s="25">
        <v>2500000</v>
      </c>
      <c r="K139" s="61"/>
    </row>
    <row r="140" spans="1:12" s="4" customFormat="1" ht="15.6" customHeight="1" x14ac:dyDescent="0.25">
      <c r="A140" s="62"/>
      <c r="B140" s="26" t="s">
        <v>1</v>
      </c>
      <c r="C140" s="23" t="s">
        <v>25</v>
      </c>
      <c r="D140" s="24">
        <v>14</v>
      </c>
      <c r="E140" s="24">
        <v>1</v>
      </c>
      <c r="F140" s="23" t="s">
        <v>36</v>
      </c>
      <c r="G140" s="24">
        <v>50810</v>
      </c>
      <c r="H140" s="25">
        <v>0</v>
      </c>
      <c r="I140" s="25">
        <v>0</v>
      </c>
      <c r="J140" s="25">
        <v>159575</v>
      </c>
      <c r="K140" s="61"/>
    </row>
    <row r="141" spans="1:12" s="4" customFormat="1" ht="14.45" customHeight="1" x14ac:dyDescent="0.25">
      <c r="A141" s="62"/>
      <c r="B141" s="53" t="s">
        <v>57</v>
      </c>
      <c r="C141" s="23" t="s">
        <v>68</v>
      </c>
      <c r="D141" s="24" t="s">
        <v>68</v>
      </c>
      <c r="E141" s="24" t="s">
        <v>68</v>
      </c>
      <c r="F141" s="23" t="s">
        <v>68</v>
      </c>
      <c r="G141" s="24" t="s">
        <v>68</v>
      </c>
      <c r="H141" s="25">
        <f>H138+H140</f>
        <v>0</v>
      </c>
      <c r="I141" s="25">
        <f t="shared" ref="I141" si="67">I138+I140</f>
        <v>0</v>
      </c>
      <c r="J141" s="25">
        <f>J138+J139+J140</f>
        <v>2686440</v>
      </c>
      <c r="K141" s="61"/>
    </row>
    <row r="142" spans="1:12" s="4" customFormat="1" ht="40.15" customHeight="1" x14ac:dyDescent="0.25">
      <c r="A142" s="62" t="s">
        <v>39</v>
      </c>
      <c r="B142" s="26" t="s">
        <v>42</v>
      </c>
      <c r="C142" s="23" t="s">
        <v>25</v>
      </c>
      <c r="D142" s="24">
        <v>14</v>
      </c>
      <c r="E142" s="24">
        <v>1</v>
      </c>
      <c r="F142" s="23" t="s">
        <v>36</v>
      </c>
      <c r="G142" s="24">
        <v>52290</v>
      </c>
      <c r="H142" s="25">
        <f>H143+H144+H145</f>
        <v>6753291</v>
      </c>
      <c r="I142" s="25">
        <f t="shared" ref="I142:J142" si="68">I143+I144+I145</f>
        <v>7215821</v>
      </c>
      <c r="J142" s="25">
        <f t="shared" si="68"/>
        <v>0</v>
      </c>
      <c r="K142" s="61">
        <v>27</v>
      </c>
      <c r="L142" s="32"/>
    </row>
    <row r="143" spans="1:12" s="4" customFormat="1" ht="13.9" customHeight="1" x14ac:dyDescent="0.25">
      <c r="A143" s="62"/>
      <c r="B143" s="26" t="s">
        <v>0</v>
      </c>
      <c r="C143" s="23" t="s">
        <v>25</v>
      </c>
      <c r="D143" s="24">
        <v>14</v>
      </c>
      <c r="E143" s="24">
        <v>1</v>
      </c>
      <c r="F143" s="23" t="s">
        <v>36</v>
      </c>
      <c r="G143" s="24">
        <v>52290</v>
      </c>
      <c r="H143" s="25">
        <v>67533</v>
      </c>
      <c r="I143" s="25">
        <v>74103</v>
      </c>
      <c r="J143" s="25">
        <v>0</v>
      </c>
      <c r="K143" s="61"/>
      <c r="L143" s="32"/>
    </row>
    <row r="144" spans="1:12" s="4" customFormat="1" ht="16.149999999999999" customHeight="1" x14ac:dyDescent="0.25">
      <c r="A144" s="62"/>
      <c r="B144" s="26" t="s">
        <v>76</v>
      </c>
      <c r="C144" s="23" t="s">
        <v>25</v>
      </c>
      <c r="D144" s="24">
        <v>14</v>
      </c>
      <c r="E144" s="24">
        <v>1</v>
      </c>
      <c r="F144" s="23" t="s">
        <v>36</v>
      </c>
      <c r="G144" s="24">
        <v>52290</v>
      </c>
      <c r="H144" s="25">
        <v>6618900</v>
      </c>
      <c r="I144" s="25">
        <v>7070300</v>
      </c>
      <c r="J144" s="25">
        <v>0</v>
      </c>
      <c r="K144" s="61"/>
      <c r="L144" s="32"/>
    </row>
    <row r="145" spans="1:12" s="4" customFormat="1" ht="14.45" customHeight="1" x14ac:dyDescent="0.25">
      <c r="A145" s="62"/>
      <c r="B145" s="26" t="s">
        <v>1</v>
      </c>
      <c r="C145" s="23" t="s">
        <v>25</v>
      </c>
      <c r="D145" s="24">
        <v>14</v>
      </c>
      <c r="E145" s="24">
        <v>1</v>
      </c>
      <c r="F145" s="23" t="s">
        <v>36</v>
      </c>
      <c r="G145" s="24">
        <v>52290</v>
      </c>
      <c r="H145" s="25">
        <v>66858</v>
      </c>
      <c r="I145" s="25">
        <v>71418</v>
      </c>
      <c r="J145" s="25">
        <v>0</v>
      </c>
      <c r="K145" s="61"/>
      <c r="L145" s="32"/>
    </row>
    <row r="146" spans="1:12" s="4" customFormat="1" ht="13.9" customHeight="1" x14ac:dyDescent="0.25">
      <c r="A146" s="62"/>
      <c r="B146" s="53" t="s">
        <v>57</v>
      </c>
      <c r="C146" s="23" t="s">
        <v>68</v>
      </c>
      <c r="D146" s="24" t="s">
        <v>68</v>
      </c>
      <c r="E146" s="24" t="s">
        <v>68</v>
      </c>
      <c r="F146" s="23" t="s">
        <v>68</v>
      </c>
      <c r="G146" s="24" t="s">
        <v>68</v>
      </c>
      <c r="H146" s="25">
        <f>H143+H144+H145</f>
        <v>6753291</v>
      </c>
      <c r="I146" s="25">
        <f t="shared" ref="I146:J146" si="69">I143+I144+I145</f>
        <v>7215821</v>
      </c>
      <c r="J146" s="25">
        <f t="shared" si="69"/>
        <v>0</v>
      </c>
      <c r="K146" s="61"/>
      <c r="L146" s="32"/>
    </row>
    <row r="147" spans="1:12" s="4" customFormat="1" ht="19.5" customHeight="1" x14ac:dyDescent="0.25">
      <c r="A147" s="62" t="s">
        <v>49</v>
      </c>
      <c r="B147" s="26" t="s">
        <v>51</v>
      </c>
      <c r="C147" s="23" t="s">
        <v>25</v>
      </c>
      <c r="D147" s="24">
        <v>14</v>
      </c>
      <c r="E147" s="24">
        <v>1</v>
      </c>
      <c r="F147" s="23" t="s">
        <v>36</v>
      </c>
      <c r="G147" s="24">
        <v>17680</v>
      </c>
      <c r="H147" s="25">
        <f>H148+H149</f>
        <v>50107557.199999996</v>
      </c>
      <c r="I147" s="25">
        <f>I148+I149</f>
        <v>0</v>
      </c>
      <c r="J147" s="25">
        <f>J148+J149</f>
        <v>0</v>
      </c>
      <c r="K147" s="61" t="s">
        <v>130</v>
      </c>
      <c r="L147" s="32"/>
    </row>
    <row r="148" spans="1:12" s="4" customFormat="1" ht="19.5" customHeight="1" x14ac:dyDescent="0.25">
      <c r="A148" s="62"/>
      <c r="B148" s="26" t="s">
        <v>0</v>
      </c>
      <c r="C148" s="23" t="s">
        <v>25</v>
      </c>
      <c r="D148" s="24">
        <v>14</v>
      </c>
      <c r="E148" s="24">
        <v>1</v>
      </c>
      <c r="F148" s="23" t="s">
        <v>36</v>
      </c>
      <c r="G148" s="24">
        <v>17680</v>
      </c>
      <c r="H148" s="25">
        <f>H152+H156</f>
        <v>501075.58</v>
      </c>
      <c r="I148" s="25">
        <f t="shared" ref="I148:J148" si="70">I152</f>
        <v>0</v>
      </c>
      <c r="J148" s="25">
        <f t="shared" si="70"/>
        <v>0</v>
      </c>
      <c r="K148" s="61"/>
      <c r="L148" s="32"/>
    </row>
    <row r="149" spans="1:12" s="4" customFormat="1" ht="15.75" customHeight="1" x14ac:dyDescent="0.25">
      <c r="A149" s="62"/>
      <c r="B149" s="26" t="s">
        <v>1</v>
      </c>
      <c r="C149" s="23" t="s">
        <v>25</v>
      </c>
      <c r="D149" s="24">
        <v>14</v>
      </c>
      <c r="E149" s="24">
        <v>1</v>
      </c>
      <c r="F149" s="23" t="s">
        <v>36</v>
      </c>
      <c r="G149" s="24">
        <v>17680</v>
      </c>
      <c r="H149" s="25">
        <f>H153+H157</f>
        <v>49606481.619999997</v>
      </c>
      <c r="I149" s="25">
        <f>I153</f>
        <v>0</v>
      </c>
      <c r="J149" s="25">
        <f>J153</f>
        <v>0</v>
      </c>
      <c r="K149" s="61"/>
      <c r="L149" s="32"/>
    </row>
    <row r="150" spans="1:12" s="4" customFormat="1" ht="14.25" customHeight="1" x14ac:dyDescent="0.25">
      <c r="A150" s="62"/>
      <c r="B150" s="53" t="s">
        <v>57</v>
      </c>
      <c r="C150" s="23" t="s">
        <v>68</v>
      </c>
      <c r="D150" s="24" t="s">
        <v>68</v>
      </c>
      <c r="E150" s="24" t="s">
        <v>68</v>
      </c>
      <c r="F150" s="23" t="s">
        <v>68</v>
      </c>
      <c r="G150" s="24" t="s">
        <v>68</v>
      </c>
      <c r="H150" s="25">
        <f>H148+H149</f>
        <v>50107557.199999996</v>
      </c>
      <c r="I150" s="25"/>
      <c r="J150" s="25"/>
      <c r="K150" s="61"/>
      <c r="L150" s="32"/>
    </row>
    <row r="151" spans="1:12" s="34" customFormat="1" ht="30.75" customHeight="1" x14ac:dyDescent="0.25">
      <c r="A151" s="62" t="s">
        <v>50</v>
      </c>
      <c r="B151" s="26" t="s">
        <v>109</v>
      </c>
      <c r="C151" s="23" t="s">
        <v>25</v>
      </c>
      <c r="D151" s="24">
        <v>14</v>
      </c>
      <c r="E151" s="24">
        <v>1</v>
      </c>
      <c r="F151" s="23" t="s">
        <v>36</v>
      </c>
      <c r="G151" s="24">
        <v>17680</v>
      </c>
      <c r="H151" s="25">
        <f>H152+H153</f>
        <v>0</v>
      </c>
      <c r="I151" s="25">
        <v>0</v>
      </c>
      <c r="J151" s="25">
        <f>J152+J153</f>
        <v>0</v>
      </c>
      <c r="K151" s="61" t="s">
        <v>131</v>
      </c>
      <c r="L151" s="33"/>
    </row>
    <row r="152" spans="1:12" s="34" customFormat="1" ht="19.5" customHeight="1" x14ac:dyDescent="0.25">
      <c r="A152" s="62"/>
      <c r="B152" s="26" t="s">
        <v>0</v>
      </c>
      <c r="C152" s="23" t="s">
        <v>25</v>
      </c>
      <c r="D152" s="24">
        <v>14</v>
      </c>
      <c r="E152" s="24">
        <v>1</v>
      </c>
      <c r="F152" s="23" t="s">
        <v>36</v>
      </c>
      <c r="G152" s="24">
        <v>17680</v>
      </c>
      <c r="H152" s="25">
        <v>0</v>
      </c>
      <c r="I152" s="25">
        <v>0</v>
      </c>
      <c r="J152" s="25">
        <v>0</v>
      </c>
      <c r="K152" s="61"/>
      <c r="L152" s="33"/>
    </row>
    <row r="153" spans="1:12" s="34" customFormat="1" ht="15.75" customHeight="1" x14ac:dyDescent="0.25">
      <c r="A153" s="62"/>
      <c r="B153" s="26" t="s">
        <v>1</v>
      </c>
      <c r="C153" s="23" t="s">
        <v>25</v>
      </c>
      <c r="D153" s="24">
        <v>14</v>
      </c>
      <c r="E153" s="24">
        <v>1</v>
      </c>
      <c r="F153" s="23" t="s">
        <v>36</v>
      </c>
      <c r="G153" s="24">
        <v>17680</v>
      </c>
      <c r="H153" s="25">
        <v>0</v>
      </c>
      <c r="I153" s="25">
        <v>0</v>
      </c>
      <c r="J153" s="25">
        <v>0</v>
      </c>
      <c r="K153" s="61"/>
      <c r="L153" s="33"/>
    </row>
    <row r="154" spans="1:12" s="34" customFormat="1" ht="15.75" customHeight="1" x14ac:dyDescent="0.25">
      <c r="A154" s="62"/>
      <c r="B154" s="53" t="s">
        <v>57</v>
      </c>
      <c r="C154" s="23" t="s">
        <v>68</v>
      </c>
      <c r="D154" s="24" t="s">
        <v>68</v>
      </c>
      <c r="E154" s="24" t="s">
        <v>68</v>
      </c>
      <c r="F154" s="23" t="s">
        <v>68</v>
      </c>
      <c r="G154" s="24" t="s">
        <v>68</v>
      </c>
      <c r="H154" s="25">
        <f>H152+H153</f>
        <v>0</v>
      </c>
      <c r="I154" s="25">
        <f>I152+I153</f>
        <v>0</v>
      </c>
      <c r="J154" s="25">
        <f>J152+J153</f>
        <v>0</v>
      </c>
      <c r="K154" s="61"/>
      <c r="L154" s="33"/>
    </row>
    <row r="155" spans="1:12" s="34" customFormat="1" ht="31.15" customHeight="1" x14ac:dyDescent="0.25">
      <c r="A155" s="62" t="s">
        <v>95</v>
      </c>
      <c r="B155" s="26" t="s">
        <v>103</v>
      </c>
      <c r="C155" s="23" t="s">
        <v>25</v>
      </c>
      <c r="D155" s="24">
        <v>14</v>
      </c>
      <c r="E155" s="24">
        <v>1</v>
      </c>
      <c r="F155" s="23" t="s">
        <v>36</v>
      </c>
      <c r="G155" s="24">
        <v>17680</v>
      </c>
      <c r="H155" s="25">
        <f>H156+H157</f>
        <v>50107557.199999996</v>
      </c>
      <c r="I155" s="25">
        <v>0</v>
      </c>
      <c r="J155" s="25">
        <f>J156+J157</f>
        <v>0</v>
      </c>
      <c r="K155" s="61" t="s">
        <v>145</v>
      </c>
      <c r="L155" s="33"/>
    </row>
    <row r="156" spans="1:12" s="34" customFormat="1" ht="17.25" customHeight="1" x14ac:dyDescent="0.25">
      <c r="A156" s="62"/>
      <c r="B156" s="26" t="s">
        <v>0</v>
      </c>
      <c r="C156" s="23" t="s">
        <v>25</v>
      </c>
      <c r="D156" s="24">
        <v>14</v>
      </c>
      <c r="E156" s="24">
        <v>1</v>
      </c>
      <c r="F156" s="23" t="s">
        <v>36</v>
      </c>
      <c r="G156" s="24">
        <v>17680</v>
      </c>
      <c r="H156" s="25">
        <v>501075.58</v>
      </c>
      <c r="I156" s="25">
        <v>0</v>
      </c>
      <c r="J156" s="25">
        <v>0</v>
      </c>
      <c r="K156" s="61"/>
      <c r="L156" s="33"/>
    </row>
    <row r="157" spans="1:12" s="34" customFormat="1" ht="19.5" customHeight="1" x14ac:dyDescent="0.25">
      <c r="A157" s="62"/>
      <c r="B157" s="26" t="s">
        <v>1</v>
      </c>
      <c r="C157" s="23" t="s">
        <v>25</v>
      </c>
      <c r="D157" s="24">
        <v>14</v>
      </c>
      <c r="E157" s="24">
        <v>1</v>
      </c>
      <c r="F157" s="23" t="s">
        <v>36</v>
      </c>
      <c r="G157" s="24">
        <v>17680</v>
      </c>
      <c r="H157" s="25">
        <v>49606481.619999997</v>
      </c>
      <c r="I157" s="25">
        <v>0</v>
      </c>
      <c r="J157" s="25">
        <v>0</v>
      </c>
      <c r="K157" s="61"/>
      <c r="L157" s="33"/>
    </row>
    <row r="158" spans="1:12" s="34" customFormat="1" ht="17.25" customHeight="1" x14ac:dyDescent="0.25">
      <c r="A158" s="62"/>
      <c r="B158" s="53" t="s">
        <v>57</v>
      </c>
      <c r="C158" s="23" t="s">
        <v>68</v>
      </c>
      <c r="D158" s="24" t="s">
        <v>68</v>
      </c>
      <c r="E158" s="24" t="s">
        <v>68</v>
      </c>
      <c r="F158" s="23" t="s">
        <v>68</v>
      </c>
      <c r="G158" s="24" t="s">
        <v>68</v>
      </c>
      <c r="H158" s="25">
        <f>H156+H157</f>
        <v>50107557.199999996</v>
      </c>
      <c r="I158" s="25">
        <f>I156+I157</f>
        <v>0</v>
      </c>
      <c r="J158" s="25">
        <f>J156+J157</f>
        <v>0</v>
      </c>
      <c r="K158" s="61"/>
      <c r="L158" s="33"/>
    </row>
    <row r="159" spans="1:12" s="4" customFormat="1" ht="24.6" customHeight="1" x14ac:dyDescent="0.25">
      <c r="A159" s="65" t="s">
        <v>80</v>
      </c>
      <c r="B159" s="53" t="s">
        <v>78</v>
      </c>
      <c r="C159" s="23" t="s">
        <v>79</v>
      </c>
      <c r="D159" s="24">
        <v>14</v>
      </c>
      <c r="E159" s="24">
        <v>1</v>
      </c>
      <c r="F159" s="23" t="s">
        <v>83</v>
      </c>
      <c r="G159" s="24">
        <v>11270</v>
      </c>
      <c r="H159" s="25">
        <f>H160+H161</f>
        <v>0</v>
      </c>
      <c r="I159" s="25">
        <f t="shared" ref="I159:J159" si="71">I160+I161</f>
        <v>126262626.26000001</v>
      </c>
      <c r="J159" s="25">
        <f t="shared" si="71"/>
        <v>0</v>
      </c>
      <c r="K159" s="58" t="s">
        <v>132</v>
      </c>
    </row>
    <row r="160" spans="1:12" s="4" customFormat="1" ht="14.45" customHeight="1" x14ac:dyDescent="0.25">
      <c r="A160" s="66"/>
      <c r="B160" s="26" t="s">
        <v>0</v>
      </c>
      <c r="C160" s="23" t="s">
        <v>79</v>
      </c>
      <c r="D160" s="24">
        <v>14</v>
      </c>
      <c r="E160" s="24">
        <v>1</v>
      </c>
      <c r="F160" s="23" t="s">
        <v>83</v>
      </c>
      <c r="G160" s="24">
        <v>11270</v>
      </c>
      <c r="H160" s="25">
        <f>H164</f>
        <v>0</v>
      </c>
      <c r="I160" s="25">
        <v>1262626.26</v>
      </c>
      <c r="J160" s="25">
        <v>0</v>
      </c>
      <c r="K160" s="59"/>
    </row>
    <row r="161" spans="1:12" s="4" customFormat="1" ht="14.45" customHeight="1" x14ac:dyDescent="0.25">
      <c r="A161" s="66"/>
      <c r="B161" s="26" t="s">
        <v>1</v>
      </c>
      <c r="C161" s="23" t="s">
        <v>79</v>
      </c>
      <c r="D161" s="24">
        <v>14</v>
      </c>
      <c r="E161" s="24">
        <v>1</v>
      </c>
      <c r="F161" s="23" t="s">
        <v>83</v>
      </c>
      <c r="G161" s="24">
        <v>11270</v>
      </c>
      <c r="H161" s="25">
        <f>H165</f>
        <v>0</v>
      </c>
      <c r="I161" s="25">
        <v>125000000</v>
      </c>
      <c r="J161" s="25">
        <v>0</v>
      </c>
      <c r="K161" s="59"/>
    </row>
    <row r="162" spans="1:12" s="4" customFormat="1" ht="13.9" customHeight="1" x14ac:dyDescent="0.25">
      <c r="A162" s="67"/>
      <c r="B162" s="53" t="s">
        <v>57</v>
      </c>
      <c r="C162" s="23" t="s">
        <v>68</v>
      </c>
      <c r="D162" s="24" t="s">
        <v>68</v>
      </c>
      <c r="E162" s="24" t="s">
        <v>68</v>
      </c>
      <c r="F162" s="23" t="s">
        <v>68</v>
      </c>
      <c r="G162" s="24" t="s">
        <v>68</v>
      </c>
      <c r="H162" s="25">
        <f>H160+H161</f>
        <v>0</v>
      </c>
      <c r="I162" s="25">
        <f t="shared" ref="I162:J162" si="72">I160+I161</f>
        <v>126262626.26000001</v>
      </c>
      <c r="J162" s="25">
        <f t="shared" si="72"/>
        <v>0</v>
      </c>
      <c r="K162" s="60"/>
    </row>
    <row r="163" spans="1:12" s="4" customFormat="1" ht="24.6" customHeight="1" x14ac:dyDescent="0.25">
      <c r="A163" s="65" t="s">
        <v>81</v>
      </c>
      <c r="B163" s="53" t="s">
        <v>86</v>
      </c>
      <c r="C163" s="23" t="s">
        <v>79</v>
      </c>
      <c r="D163" s="24">
        <v>14</v>
      </c>
      <c r="E163" s="24">
        <v>1</v>
      </c>
      <c r="F163" s="23" t="s">
        <v>83</v>
      </c>
      <c r="G163" s="24">
        <v>11270</v>
      </c>
      <c r="H163" s="25">
        <f>H164+H165</f>
        <v>0</v>
      </c>
      <c r="I163" s="25">
        <f t="shared" ref="I163:J163" si="73">I164+I165</f>
        <v>126262626.26000001</v>
      </c>
      <c r="J163" s="25">
        <f t="shared" si="73"/>
        <v>0</v>
      </c>
      <c r="K163" s="58" t="s">
        <v>132</v>
      </c>
    </row>
    <row r="164" spans="1:12" s="4" customFormat="1" ht="14.45" customHeight="1" x14ac:dyDescent="0.25">
      <c r="A164" s="66"/>
      <c r="B164" s="26" t="s">
        <v>0</v>
      </c>
      <c r="C164" s="23" t="s">
        <v>79</v>
      </c>
      <c r="D164" s="24">
        <v>14</v>
      </c>
      <c r="E164" s="24">
        <v>1</v>
      </c>
      <c r="F164" s="23" t="s">
        <v>83</v>
      </c>
      <c r="G164" s="24">
        <v>11270</v>
      </c>
      <c r="H164" s="25">
        <v>0</v>
      </c>
      <c r="I164" s="25">
        <v>1262626.26</v>
      </c>
      <c r="J164" s="25">
        <v>0</v>
      </c>
      <c r="K164" s="59"/>
    </row>
    <row r="165" spans="1:12" s="4" customFormat="1" ht="15" customHeight="1" x14ac:dyDescent="0.25">
      <c r="A165" s="66"/>
      <c r="B165" s="26" t="s">
        <v>1</v>
      </c>
      <c r="C165" s="23" t="s">
        <v>79</v>
      </c>
      <c r="D165" s="24">
        <v>14</v>
      </c>
      <c r="E165" s="24">
        <v>1</v>
      </c>
      <c r="F165" s="23" t="s">
        <v>83</v>
      </c>
      <c r="G165" s="24">
        <v>11270</v>
      </c>
      <c r="H165" s="25">
        <v>0</v>
      </c>
      <c r="I165" s="25">
        <v>125000000</v>
      </c>
      <c r="J165" s="25">
        <v>0</v>
      </c>
      <c r="K165" s="59"/>
    </row>
    <row r="166" spans="1:12" s="4" customFormat="1" ht="12" customHeight="1" x14ac:dyDescent="0.25">
      <c r="A166" s="67"/>
      <c r="B166" s="53" t="s">
        <v>57</v>
      </c>
      <c r="C166" s="23" t="s">
        <v>68</v>
      </c>
      <c r="D166" s="24" t="s">
        <v>68</v>
      </c>
      <c r="E166" s="24" t="s">
        <v>68</v>
      </c>
      <c r="F166" s="23" t="s">
        <v>68</v>
      </c>
      <c r="G166" s="24" t="s">
        <v>68</v>
      </c>
      <c r="H166" s="25">
        <f>H164+H165</f>
        <v>0</v>
      </c>
      <c r="I166" s="25">
        <f t="shared" ref="I166:J166" si="74">I164+I165</f>
        <v>126262626.26000001</v>
      </c>
      <c r="J166" s="25">
        <f t="shared" si="74"/>
        <v>0</v>
      </c>
      <c r="K166" s="60"/>
    </row>
    <row r="167" spans="1:12" s="4" customFormat="1" ht="39.6" customHeight="1" x14ac:dyDescent="0.25">
      <c r="A167" s="63" t="s">
        <v>52</v>
      </c>
      <c r="B167" s="27" t="s">
        <v>84</v>
      </c>
      <c r="C167" s="28" t="s">
        <v>68</v>
      </c>
      <c r="D167" s="29" t="s">
        <v>68</v>
      </c>
      <c r="E167" s="29" t="s">
        <v>68</v>
      </c>
      <c r="F167" s="28" t="s">
        <v>68</v>
      </c>
      <c r="G167" s="29" t="s">
        <v>68</v>
      </c>
      <c r="H167" s="30">
        <f>H168+H169</f>
        <v>0</v>
      </c>
      <c r="I167" s="30">
        <f>I168+I169</f>
        <v>1846260</v>
      </c>
      <c r="J167" s="30">
        <f t="shared" ref="J167" si="75">J168+J169</f>
        <v>0</v>
      </c>
      <c r="K167" s="64">
        <v>33</v>
      </c>
    </row>
    <row r="168" spans="1:12" s="4" customFormat="1" ht="13.9" customHeight="1" x14ac:dyDescent="0.25">
      <c r="A168" s="63"/>
      <c r="B168" s="27" t="s">
        <v>0</v>
      </c>
      <c r="C168" s="28" t="s">
        <v>25</v>
      </c>
      <c r="D168" s="29">
        <v>14</v>
      </c>
      <c r="E168" s="29">
        <v>4</v>
      </c>
      <c r="F168" s="28" t="s">
        <v>53</v>
      </c>
      <c r="G168" s="29" t="s">
        <v>54</v>
      </c>
      <c r="H168" s="31">
        <f t="shared" ref="H168:J168" si="76">H172</f>
        <v>0</v>
      </c>
      <c r="I168" s="31">
        <f t="shared" si="76"/>
        <v>92313</v>
      </c>
      <c r="J168" s="31">
        <f t="shared" si="76"/>
        <v>0</v>
      </c>
      <c r="K168" s="64"/>
    </row>
    <row r="169" spans="1:12" s="4" customFormat="1" ht="13.9" customHeight="1" x14ac:dyDescent="0.25">
      <c r="A169" s="63"/>
      <c r="B169" s="27" t="s">
        <v>1</v>
      </c>
      <c r="C169" s="28" t="s">
        <v>25</v>
      </c>
      <c r="D169" s="29">
        <v>14</v>
      </c>
      <c r="E169" s="29">
        <v>4</v>
      </c>
      <c r="F169" s="28" t="s">
        <v>53</v>
      </c>
      <c r="G169" s="29" t="s">
        <v>54</v>
      </c>
      <c r="H169" s="31">
        <f t="shared" ref="H169:J169" si="77">H173</f>
        <v>0</v>
      </c>
      <c r="I169" s="31">
        <f t="shared" si="77"/>
        <v>1753947</v>
      </c>
      <c r="J169" s="31">
        <f t="shared" si="77"/>
        <v>0</v>
      </c>
      <c r="K169" s="64"/>
    </row>
    <row r="170" spans="1:12" s="4" customFormat="1" ht="12" customHeight="1" x14ac:dyDescent="0.25">
      <c r="A170" s="63"/>
      <c r="B170" s="55" t="s">
        <v>57</v>
      </c>
      <c r="C170" s="28" t="s">
        <v>68</v>
      </c>
      <c r="D170" s="29" t="s">
        <v>68</v>
      </c>
      <c r="E170" s="29" t="s">
        <v>68</v>
      </c>
      <c r="F170" s="28" t="s">
        <v>68</v>
      </c>
      <c r="G170" s="29" t="s">
        <v>68</v>
      </c>
      <c r="H170" s="31">
        <f>H168+H169</f>
        <v>0</v>
      </c>
      <c r="I170" s="31">
        <f>I168+I169</f>
        <v>1846260</v>
      </c>
      <c r="J170" s="31">
        <f>J168+J169</f>
        <v>0</v>
      </c>
      <c r="K170" s="64"/>
    </row>
    <row r="171" spans="1:12" s="4" customFormat="1" ht="38.450000000000003" customHeight="1" x14ac:dyDescent="0.25">
      <c r="A171" s="62" t="s">
        <v>55</v>
      </c>
      <c r="B171" s="26" t="s">
        <v>84</v>
      </c>
      <c r="C171" s="23" t="s">
        <v>25</v>
      </c>
      <c r="D171" s="24">
        <v>14</v>
      </c>
      <c r="E171" s="24">
        <v>4</v>
      </c>
      <c r="F171" s="23" t="s">
        <v>53</v>
      </c>
      <c r="G171" s="24" t="s">
        <v>54</v>
      </c>
      <c r="H171" s="25">
        <f>H172+H173</f>
        <v>0</v>
      </c>
      <c r="I171" s="25">
        <f>I172+I173</f>
        <v>1846260</v>
      </c>
      <c r="J171" s="25">
        <f>J172+J173</f>
        <v>0</v>
      </c>
      <c r="K171" s="61">
        <v>33</v>
      </c>
      <c r="L171" s="32"/>
    </row>
    <row r="172" spans="1:12" s="4" customFormat="1" ht="13.15" customHeight="1" x14ac:dyDescent="0.25">
      <c r="A172" s="62"/>
      <c r="B172" s="26" t="s">
        <v>0</v>
      </c>
      <c r="C172" s="23" t="s">
        <v>25</v>
      </c>
      <c r="D172" s="24">
        <v>14</v>
      </c>
      <c r="E172" s="24">
        <v>4</v>
      </c>
      <c r="F172" s="23" t="s">
        <v>53</v>
      </c>
      <c r="G172" s="24" t="s">
        <v>54</v>
      </c>
      <c r="H172" s="25">
        <v>0</v>
      </c>
      <c r="I172" s="25">
        <v>92313</v>
      </c>
      <c r="J172" s="25">
        <f>J179+J181</f>
        <v>0</v>
      </c>
      <c r="K172" s="61"/>
      <c r="L172" s="32"/>
    </row>
    <row r="173" spans="1:12" s="4" customFormat="1" ht="12.6" customHeight="1" x14ac:dyDescent="0.25">
      <c r="A173" s="62"/>
      <c r="B173" s="26" t="s">
        <v>1</v>
      </c>
      <c r="C173" s="23" t="s">
        <v>25</v>
      </c>
      <c r="D173" s="24">
        <v>14</v>
      </c>
      <c r="E173" s="24">
        <v>4</v>
      </c>
      <c r="F173" s="23" t="s">
        <v>53</v>
      </c>
      <c r="G173" s="24" t="s">
        <v>54</v>
      </c>
      <c r="H173" s="25">
        <v>0</v>
      </c>
      <c r="I173" s="25">
        <v>1753947</v>
      </c>
      <c r="J173" s="25">
        <v>0</v>
      </c>
      <c r="K173" s="61"/>
      <c r="L173" s="32"/>
    </row>
    <row r="174" spans="1:12" s="4" customFormat="1" ht="10.9" customHeight="1" x14ac:dyDescent="0.25">
      <c r="A174" s="62"/>
      <c r="B174" s="53" t="s">
        <v>57</v>
      </c>
      <c r="C174" s="23" t="s">
        <v>68</v>
      </c>
      <c r="D174" s="24" t="s">
        <v>68</v>
      </c>
      <c r="E174" s="24" t="s">
        <v>68</v>
      </c>
      <c r="F174" s="23" t="s">
        <v>68</v>
      </c>
      <c r="G174" s="24" t="s">
        <v>68</v>
      </c>
      <c r="H174" s="25">
        <f>H172+H173</f>
        <v>0</v>
      </c>
      <c r="I174" s="25">
        <f>I172+I173</f>
        <v>1846260</v>
      </c>
      <c r="J174" s="25">
        <f>J172+J173</f>
        <v>0</v>
      </c>
      <c r="K174" s="61"/>
      <c r="L174" s="32"/>
    </row>
    <row r="175" spans="1:12" s="4" customFormat="1" ht="38.450000000000003" customHeight="1" x14ac:dyDescent="0.25">
      <c r="A175" s="62" t="s">
        <v>143</v>
      </c>
      <c r="B175" s="26" t="s">
        <v>56</v>
      </c>
      <c r="C175" s="23" t="s">
        <v>25</v>
      </c>
      <c r="D175" s="24">
        <v>14</v>
      </c>
      <c r="E175" s="24">
        <v>4</v>
      </c>
      <c r="F175" s="23" t="s">
        <v>53</v>
      </c>
      <c r="G175" s="24" t="s">
        <v>54</v>
      </c>
      <c r="H175" s="25">
        <f>H176+H177</f>
        <v>0</v>
      </c>
      <c r="I175" s="25">
        <f>I176+I177</f>
        <v>1846260</v>
      </c>
      <c r="J175" s="25">
        <f>J176+J177</f>
        <v>0</v>
      </c>
      <c r="K175" s="61">
        <v>33</v>
      </c>
      <c r="L175" s="32"/>
    </row>
    <row r="176" spans="1:12" s="4" customFormat="1" ht="13.15" customHeight="1" x14ac:dyDescent="0.25">
      <c r="A176" s="62"/>
      <c r="B176" s="26" t="s">
        <v>0</v>
      </c>
      <c r="C176" s="23" t="s">
        <v>25</v>
      </c>
      <c r="D176" s="24">
        <v>14</v>
      </c>
      <c r="E176" s="24">
        <v>4</v>
      </c>
      <c r="F176" s="23" t="s">
        <v>53</v>
      </c>
      <c r="G176" s="24" t="s">
        <v>54</v>
      </c>
      <c r="H176" s="25">
        <v>0</v>
      </c>
      <c r="I176" s="25">
        <v>92313</v>
      </c>
      <c r="J176" s="25">
        <f>J182+J185</f>
        <v>0</v>
      </c>
      <c r="K176" s="61"/>
      <c r="L176" s="32"/>
    </row>
    <row r="177" spans="1:12" s="4" customFormat="1" ht="12.6" customHeight="1" x14ac:dyDescent="0.25">
      <c r="A177" s="62"/>
      <c r="B177" s="26" t="s">
        <v>1</v>
      </c>
      <c r="C177" s="23" t="s">
        <v>25</v>
      </c>
      <c r="D177" s="24">
        <v>14</v>
      </c>
      <c r="E177" s="24">
        <v>4</v>
      </c>
      <c r="F177" s="23" t="s">
        <v>53</v>
      </c>
      <c r="G177" s="24" t="s">
        <v>54</v>
      </c>
      <c r="H177" s="25">
        <v>0</v>
      </c>
      <c r="I177" s="25">
        <v>1753947</v>
      </c>
      <c r="J177" s="25">
        <v>0</v>
      </c>
      <c r="K177" s="61"/>
      <c r="L177" s="32"/>
    </row>
    <row r="178" spans="1:12" s="4" customFormat="1" ht="12.6" customHeight="1" x14ac:dyDescent="0.25">
      <c r="A178" s="62"/>
      <c r="B178" s="53" t="s">
        <v>74</v>
      </c>
      <c r="C178" s="23" t="s">
        <v>68</v>
      </c>
      <c r="D178" s="24" t="s">
        <v>68</v>
      </c>
      <c r="E178" s="24" t="s">
        <v>68</v>
      </c>
      <c r="F178" s="23" t="s">
        <v>68</v>
      </c>
      <c r="G178" s="24" t="s">
        <v>68</v>
      </c>
      <c r="H178" s="25">
        <f>H176+H177</f>
        <v>0</v>
      </c>
      <c r="I178" s="25">
        <f>I176+I177</f>
        <v>1846260</v>
      </c>
      <c r="J178" s="25">
        <f>J176+J177</f>
        <v>0</v>
      </c>
      <c r="K178" s="61"/>
      <c r="L178" s="32"/>
    </row>
    <row r="179" spans="1:12" s="2" customFormat="1" ht="13.15" customHeight="1" x14ac:dyDescent="0.25">
      <c r="A179" s="5"/>
      <c r="B179" s="6"/>
      <c r="C179" s="7"/>
      <c r="D179" s="8"/>
      <c r="E179" s="8"/>
      <c r="F179" s="7"/>
      <c r="G179" s="8"/>
      <c r="H179" s="9"/>
      <c r="I179" s="9"/>
      <c r="J179" s="9"/>
      <c r="K179" s="17"/>
    </row>
    <row r="180" spans="1:12" s="2" customFormat="1" ht="33" customHeight="1" x14ac:dyDescent="0.25">
      <c r="A180" s="74" t="s">
        <v>22</v>
      </c>
      <c r="B180" s="74"/>
      <c r="C180" s="48"/>
      <c r="D180" s="49"/>
      <c r="E180" s="49"/>
      <c r="F180" s="48"/>
      <c r="G180" s="49"/>
      <c r="H180" s="49"/>
      <c r="I180" s="49"/>
      <c r="J180" s="49"/>
      <c r="K180" s="50" t="s">
        <v>23</v>
      </c>
    </row>
    <row r="181" spans="1:12" s="2" customFormat="1" ht="10.15" customHeight="1" x14ac:dyDescent="0.25">
      <c r="A181" s="51"/>
      <c r="B181" s="49"/>
      <c r="C181" s="48"/>
      <c r="D181" s="49"/>
      <c r="E181" s="49"/>
      <c r="F181" s="48"/>
      <c r="G181" s="49"/>
      <c r="H181" s="49"/>
      <c r="I181" s="49"/>
      <c r="J181" s="49"/>
      <c r="K181" s="50"/>
    </row>
    <row r="182" spans="1:12" s="2" customFormat="1" ht="33.6" customHeight="1" x14ac:dyDescent="0.25">
      <c r="A182" s="74" t="s">
        <v>66</v>
      </c>
      <c r="B182" s="74"/>
      <c r="C182" s="48"/>
      <c r="D182" s="49"/>
      <c r="E182" s="49"/>
      <c r="F182" s="48"/>
      <c r="G182" s="49"/>
      <c r="H182" s="49"/>
      <c r="I182" s="49"/>
      <c r="J182" s="49"/>
      <c r="K182" s="50" t="s">
        <v>67</v>
      </c>
    </row>
    <row r="183" spans="1:12" s="2" customFormat="1" ht="13.9" customHeight="1" x14ac:dyDescent="0.25">
      <c r="A183" s="52"/>
      <c r="B183" s="49"/>
      <c r="C183" s="48"/>
      <c r="D183" s="49"/>
      <c r="E183" s="49"/>
      <c r="F183" s="48"/>
      <c r="G183" s="49"/>
      <c r="H183" s="49"/>
      <c r="I183" s="49"/>
      <c r="J183" s="49"/>
      <c r="K183" s="50"/>
    </row>
    <row r="184" spans="1:12" s="2" customFormat="1" ht="15" customHeight="1" x14ac:dyDescent="0.25">
      <c r="A184" s="75" t="s">
        <v>136</v>
      </c>
      <c r="B184" s="75"/>
      <c r="C184" s="75"/>
      <c r="D184" s="49"/>
      <c r="E184" s="49"/>
      <c r="F184" s="48"/>
      <c r="G184" s="49"/>
      <c r="H184" s="49"/>
      <c r="I184" s="49"/>
      <c r="J184" s="49"/>
      <c r="K184" s="50" t="s">
        <v>137</v>
      </c>
    </row>
    <row r="185" spans="1:12" s="19" customFormat="1" ht="17.45" customHeight="1" x14ac:dyDescent="0.3">
      <c r="A185" s="10"/>
      <c r="B185" s="2"/>
      <c r="C185" s="3"/>
      <c r="D185" s="2"/>
      <c r="E185" s="2"/>
      <c r="F185" s="3"/>
      <c r="G185" s="2"/>
      <c r="H185" s="2"/>
      <c r="I185" s="2"/>
      <c r="J185" s="2"/>
      <c r="K185" s="16"/>
    </row>
    <row r="186" spans="1:12" ht="18.75" x14ac:dyDescent="0.3">
      <c r="A186" s="10"/>
      <c r="B186" s="2"/>
      <c r="C186" s="3"/>
      <c r="D186" s="2"/>
      <c r="E186" s="2"/>
      <c r="F186" s="3"/>
      <c r="G186" s="2"/>
      <c r="H186" s="2"/>
      <c r="I186" s="2"/>
      <c r="J186" s="2"/>
      <c r="K186" s="16"/>
    </row>
    <row r="187" spans="1:12" ht="15.75" x14ac:dyDescent="0.25">
      <c r="A187" s="10"/>
      <c r="B187" s="2"/>
      <c r="C187" s="3"/>
      <c r="D187" s="2"/>
      <c r="E187" s="2"/>
      <c r="F187" s="3"/>
      <c r="G187" s="2"/>
      <c r="H187" s="2"/>
      <c r="I187" s="2"/>
      <c r="J187" s="2"/>
      <c r="K187" s="4"/>
    </row>
    <row r="188" spans="1:12" ht="18.75" x14ac:dyDescent="0.25">
      <c r="A188" s="11"/>
      <c r="B188" s="2"/>
      <c r="C188" s="3"/>
      <c r="D188" s="2"/>
      <c r="E188" s="2"/>
      <c r="F188" s="3"/>
      <c r="G188" s="2"/>
      <c r="H188" s="2"/>
      <c r="I188" s="2"/>
      <c r="J188" s="2"/>
      <c r="K188" s="4"/>
    </row>
    <row r="189" spans="1:12" ht="18.75" x14ac:dyDescent="0.25">
      <c r="A189" s="73"/>
      <c r="B189" s="73"/>
      <c r="C189" s="73"/>
      <c r="D189" s="73"/>
      <c r="E189" s="73"/>
      <c r="F189" s="73"/>
      <c r="G189" s="73"/>
      <c r="H189" s="73"/>
      <c r="I189" s="73"/>
      <c r="J189" s="73"/>
      <c r="K189" s="73"/>
    </row>
    <row r="190" spans="1:12" ht="18.75" x14ac:dyDescent="0.25">
      <c r="A190" s="72"/>
      <c r="B190" s="72"/>
      <c r="C190" s="72"/>
      <c r="D190" s="72"/>
      <c r="E190" s="72"/>
      <c r="F190" s="72"/>
      <c r="G190" s="72"/>
      <c r="H190" s="72"/>
      <c r="I190" s="72"/>
      <c r="J190" s="72"/>
      <c r="K190" s="72"/>
    </row>
    <row r="191" spans="1:12" ht="18.75" x14ac:dyDescent="0.25">
      <c r="A191" s="12"/>
      <c r="B191" s="2"/>
      <c r="C191" s="3"/>
      <c r="D191" s="2"/>
      <c r="E191" s="2"/>
      <c r="F191" s="3"/>
      <c r="G191" s="2"/>
      <c r="H191" s="2"/>
      <c r="I191" s="2"/>
      <c r="J191" s="2"/>
      <c r="K191" s="4"/>
    </row>
    <row r="192" spans="1:12" ht="18.75" x14ac:dyDescent="0.25">
      <c r="A192" s="18"/>
      <c r="B192" s="2"/>
      <c r="C192" s="3"/>
      <c r="D192" s="2"/>
      <c r="E192" s="2"/>
      <c r="F192" s="3"/>
      <c r="G192" s="2"/>
      <c r="H192" s="2"/>
      <c r="I192" s="2"/>
      <c r="J192" s="2"/>
      <c r="K192" s="4"/>
    </row>
    <row r="193" spans="1:11" ht="18.75" x14ac:dyDescent="0.25">
      <c r="A193" s="12"/>
      <c r="B193" s="2"/>
      <c r="C193" s="3"/>
      <c r="D193" s="2"/>
      <c r="E193" s="2"/>
      <c r="F193" s="3"/>
      <c r="G193" s="2"/>
      <c r="H193" s="2"/>
      <c r="I193" s="2"/>
      <c r="J193" s="2"/>
      <c r="K193" s="4"/>
    </row>
    <row r="194" spans="1:11" x14ac:dyDescent="0.25">
      <c r="A194" s="13"/>
      <c r="B194" s="19"/>
      <c r="C194" s="20"/>
      <c r="D194" s="19"/>
      <c r="E194" s="19"/>
      <c r="F194" s="20"/>
      <c r="G194" s="19"/>
      <c r="H194" s="19"/>
      <c r="I194" s="19"/>
      <c r="J194" s="19"/>
      <c r="K194" s="21"/>
    </row>
    <row r="195" spans="1:11" x14ac:dyDescent="0.25">
      <c r="A195" s="13"/>
    </row>
  </sheetData>
  <mergeCells count="102">
    <mergeCell ref="K37:K39"/>
    <mergeCell ref="K40:K42"/>
    <mergeCell ref="A37:A39"/>
    <mergeCell ref="K15:K17"/>
    <mergeCell ref="K21:K25"/>
    <mergeCell ref="K26:K29"/>
    <mergeCell ref="J1:K1"/>
    <mergeCell ref="A2:K2"/>
    <mergeCell ref="D6:D7"/>
    <mergeCell ref="K9:K14"/>
    <mergeCell ref="K4:K7"/>
    <mergeCell ref="H4:J5"/>
    <mergeCell ref="J6:J7"/>
    <mergeCell ref="I6:I7"/>
    <mergeCell ref="G6:G7"/>
    <mergeCell ref="H6:H7"/>
    <mergeCell ref="A190:K190"/>
    <mergeCell ref="A189:K189"/>
    <mergeCell ref="A180:B180"/>
    <mergeCell ref="A182:B182"/>
    <mergeCell ref="A184:C184"/>
    <mergeCell ref="K171:K174"/>
    <mergeCell ref="A159:A162"/>
    <mergeCell ref="K159:K162"/>
    <mergeCell ref="A163:A166"/>
    <mergeCell ref="K163:K166"/>
    <mergeCell ref="A167:A170"/>
    <mergeCell ref="A171:A174"/>
    <mergeCell ref="K167:K170"/>
    <mergeCell ref="A175:A178"/>
    <mergeCell ref="K175:K178"/>
    <mergeCell ref="K43:K45"/>
    <mergeCell ref="C6:C7"/>
    <mergeCell ref="A15:A17"/>
    <mergeCell ref="A18:A20"/>
    <mergeCell ref="A21:A25"/>
    <mergeCell ref="A26:A29"/>
    <mergeCell ref="A34:A36"/>
    <mergeCell ref="A90:A94"/>
    <mergeCell ref="A95:A98"/>
    <mergeCell ref="A9:A14"/>
    <mergeCell ref="A4:A7"/>
    <mergeCell ref="C4:G5"/>
    <mergeCell ref="F6:F7"/>
    <mergeCell ref="E6:E7"/>
    <mergeCell ref="B4:B7"/>
    <mergeCell ref="A43:A45"/>
    <mergeCell ref="A40:A42"/>
    <mergeCell ref="A50:A53"/>
    <mergeCell ref="A62:A65"/>
    <mergeCell ref="A74:A77"/>
    <mergeCell ref="A54:A57"/>
    <mergeCell ref="K18:K20"/>
    <mergeCell ref="A86:A89"/>
    <mergeCell ref="K86:K89"/>
    <mergeCell ref="A46:A49"/>
    <mergeCell ref="A151:A154"/>
    <mergeCell ref="A137:A141"/>
    <mergeCell ref="K34:K36"/>
    <mergeCell ref="K151:K154"/>
    <mergeCell ref="K147:K150"/>
    <mergeCell ref="K142:K146"/>
    <mergeCell ref="K46:K49"/>
    <mergeCell ref="K50:K53"/>
    <mergeCell ref="K78:K81"/>
    <mergeCell ref="A78:A81"/>
    <mergeCell ref="K82:K85"/>
    <mergeCell ref="A82:A85"/>
    <mergeCell ref="K54:K57"/>
    <mergeCell ref="K58:K61"/>
    <mergeCell ref="K66:K69"/>
    <mergeCell ref="K70:K73"/>
    <mergeCell ref="A147:A150"/>
    <mergeCell ref="A58:A61"/>
    <mergeCell ref="A66:A69"/>
    <mergeCell ref="A106:A109"/>
    <mergeCell ref="A70:A73"/>
    <mergeCell ref="A110:A113"/>
    <mergeCell ref="A102:A105"/>
    <mergeCell ref="K90:K94"/>
    <mergeCell ref="K62:K65"/>
    <mergeCell ref="K74:K77"/>
    <mergeCell ref="K137:K141"/>
    <mergeCell ref="K132:K136"/>
    <mergeCell ref="A155:A158"/>
    <mergeCell ref="K110:K113"/>
    <mergeCell ref="K114:K117"/>
    <mergeCell ref="A99:A101"/>
    <mergeCell ref="K155:K158"/>
    <mergeCell ref="A122:A126"/>
    <mergeCell ref="A127:A131"/>
    <mergeCell ref="A132:A136"/>
    <mergeCell ref="A142:A146"/>
    <mergeCell ref="K127:K131"/>
    <mergeCell ref="K122:K126"/>
    <mergeCell ref="K99:K101"/>
    <mergeCell ref="K102:K105"/>
    <mergeCell ref="K106:K109"/>
    <mergeCell ref="K118:K121"/>
    <mergeCell ref="A118:A121"/>
    <mergeCell ref="A114:A117"/>
    <mergeCell ref="K95:K98"/>
  </mergeCells>
  <phoneticPr fontId="12" type="noConversion"/>
  <printOptions horizontalCentered="1"/>
  <pageMargins left="0" right="0" top="1.1811023622047245" bottom="0.39370078740157483" header="0.31496062992125984" footer="0.31496062992125984"/>
  <pageSetup paperSize="9" scale="96" firstPageNumber="9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2020-12-21T13:56:14Z</cp:lastPrinted>
  <dcterms:created xsi:type="dcterms:W3CDTF">2006-09-16T00:00:00Z</dcterms:created>
  <dcterms:modified xsi:type="dcterms:W3CDTF">2022-11-30T12:57:28Z</dcterms:modified>
</cp:coreProperties>
</file>