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3256" windowHeight="13176"/>
  </bookViews>
  <sheets>
    <sheet name="Лист1" sheetId="1" r:id="rId1"/>
  </sheets>
  <definedNames>
    <definedName name="_xlnm.Print_Titles" localSheetId="0">Лист1!$8:$8</definedName>
    <definedName name="_xlnm.Print_Area" localSheetId="0">Лист1!$A$1:$K$102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8" i="1" l="1"/>
  <c r="M11" i="1" l="1"/>
  <c r="N11" i="1"/>
  <c r="L11" i="1"/>
  <c r="J12" i="1"/>
  <c r="I12" i="1"/>
  <c r="H12" i="1"/>
  <c r="I61" i="1"/>
  <c r="J61" i="1"/>
  <c r="H61" i="1"/>
  <c r="I60" i="1"/>
  <c r="H60" i="1"/>
  <c r="I58" i="1"/>
  <c r="J58" i="1"/>
  <c r="H58" i="1"/>
  <c r="I21" i="1"/>
  <c r="J21" i="1"/>
  <c r="H21" i="1"/>
  <c r="I24" i="1"/>
  <c r="J24" i="1"/>
  <c r="H24" i="1"/>
  <c r="I22" i="1"/>
  <c r="J22" i="1"/>
  <c r="H22" i="1"/>
  <c r="J87" i="1"/>
  <c r="I87" i="1"/>
  <c r="H87" i="1"/>
  <c r="J84" i="1"/>
  <c r="I84" i="1"/>
  <c r="H84" i="1"/>
  <c r="J83" i="1"/>
  <c r="I83" i="1"/>
  <c r="H83" i="1"/>
  <c r="J80" i="1"/>
  <c r="I80" i="1"/>
  <c r="H80" i="1"/>
  <c r="I59" i="1" l="1"/>
  <c r="I11" i="1" s="1"/>
  <c r="J59" i="1"/>
  <c r="J11" i="1" s="1"/>
  <c r="H59" i="1"/>
  <c r="H11" i="1" s="1"/>
  <c r="J66" i="1"/>
  <c r="J62" i="1"/>
  <c r="I71" i="1" l="1"/>
  <c r="J71" i="1"/>
  <c r="I67" i="1"/>
  <c r="J67" i="1"/>
  <c r="H71" i="1"/>
  <c r="H67" i="1"/>
  <c r="I38" i="1" l="1"/>
  <c r="J38" i="1"/>
  <c r="H38" i="1"/>
  <c r="I37" i="1"/>
  <c r="J37" i="1"/>
  <c r="H37" i="1"/>
  <c r="I40" i="1"/>
  <c r="J40" i="1"/>
  <c r="H40" i="1"/>
  <c r="I52" i="1"/>
  <c r="J52" i="1"/>
  <c r="H52" i="1"/>
  <c r="I62" i="1"/>
  <c r="I66" i="1"/>
  <c r="I79" i="1"/>
  <c r="J79" i="1"/>
  <c r="H76" i="1"/>
  <c r="I20" i="1"/>
  <c r="J20" i="1"/>
  <c r="H20" i="1"/>
  <c r="I18" i="1"/>
  <c r="J18" i="1"/>
  <c r="H18" i="1"/>
  <c r="I44" i="1"/>
  <c r="J44" i="1"/>
  <c r="I46" i="1"/>
  <c r="J46" i="1"/>
  <c r="H46" i="1"/>
  <c r="H44" i="1"/>
  <c r="H95" i="1"/>
  <c r="I95" i="1"/>
  <c r="I32" i="1"/>
  <c r="J32" i="1"/>
  <c r="H32" i="1"/>
  <c r="I29" i="1"/>
  <c r="J29" i="1"/>
  <c r="H29" i="1"/>
  <c r="I43" i="1"/>
  <c r="J43" i="1"/>
  <c r="H43" i="1"/>
  <c r="J39" i="1" l="1"/>
  <c r="I36" i="1"/>
  <c r="H36" i="1"/>
  <c r="J36" i="1"/>
  <c r="I39" i="1"/>
  <c r="H39" i="1"/>
  <c r="I35" i="1"/>
  <c r="J35" i="1"/>
  <c r="H35" i="1"/>
  <c r="I33" i="1"/>
  <c r="J33" i="1"/>
  <c r="H33" i="1"/>
  <c r="I28" i="1"/>
  <c r="J28" i="1"/>
  <c r="H28" i="1"/>
  <c r="H66" i="1"/>
  <c r="H62" i="1"/>
  <c r="I73" i="1"/>
  <c r="J73" i="1"/>
  <c r="H73" i="1"/>
  <c r="H74" i="1"/>
  <c r="J74" i="1"/>
  <c r="J60" i="1" s="1"/>
  <c r="I74" i="1"/>
  <c r="H79" i="1"/>
  <c r="I56" i="1"/>
  <c r="J56" i="1"/>
  <c r="H56" i="1"/>
  <c r="H16" i="1"/>
  <c r="I16" i="1"/>
  <c r="J16" i="1"/>
  <c r="J57" i="1" l="1"/>
  <c r="I57" i="1"/>
  <c r="H75" i="1"/>
  <c r="H57" i="1"/>
  <c r="H15" i="1"/>
  <c r="H17" i="1"/>
  <c r="J15" i="1"/>
  <c r="J17" i="1"/>
  <c r="I17" i="1"/>
  <c r="I15" i="1"/>
  <c r="H23" i="1"/>
  <c r="J90" i="1" l="1"/>
  <c r="I90" i="1"/>
  <c r="H90" i="1"/>
  <c r="J93" i="1"/>
  <c r="H92" i="1"/>
  <c r="H89" i="1"/>
  <c r="H50" i="1"/>
  <c r="H91" i="1" l="1"/>
  <c r="J89" i="1"/>
  <c r="J91" i="1" s="1"/>
  <c r="J95" i="1"/>
  <c r="I92" i="1"/>
  <c r="I89" i="1"/>
  <c r="J92" i="1"/>
  <c r="J88" i="1" l="1"/>
  <c r="I91" i="1"/>
  <c r="I88" i="1"/>
  <c r="J76" i="1"/>
  <c r="I48" i="1"/>
  <c r="I10" i="1" s="1"/>
  <c r="J48" i="1"/>
  <c r="J10" i="1" s="1"/>
  <c r="H25" i="1"/>
  <c r="I25" i="1"/>
  <c r="H48" i="1"/>
  <c r="H10" i="1" s="1"/>
  <c r="H49" i="1"/>
  <c r="J49" i="1"/>
  <c r="I49" i="1"/>
  <c r="J25" i="1"/>
  <c r="L10" i="1" l="1"/>
  <c r="N10" i="1"/>
  <c r="M10" i="1"/>
  <c r="I13" i="1"/>
  <c r="I9" i="1" s="1"/>
  <c r="J13" i="1"/>
  <c r="J14" i="1" s="1"/>
  <c r="H13" i="1"/>
  <c r="H14" i="1" s="1"/>
  <c r="J51" i="1"/>
  <c r="H51" i="1"/>
  <c r="I51" i="1"/>
  <c r="I47" i="1"/>
  <c r="J47" i="1"/>
  <c r="H47" i="1"/>
  <c r="H72" i="1"/>
  <c r="J72" i="1"/>
  <c r="I72" i="1"/>
  <c r="J9" i="1" l="1"/>
  <c r="I14" i="1"/>
  <c r="H9" i="1"/>
</calcChain>
</file>

<file path=xl/sharedStrings.xml><?xml version="1.0" encoding="utf-8"?>
<sst xmlns="http://schemas.openxmlformats.org/spreadsheetml/2006/main" count="445" uniqueCount="101">
  <si>
    <t>Средства бюджета города Брянска</t>
  </si>
  <si>
    <t>Поступления из областного бюджета</t>
  </si>
  <si>
    <t xml:space="preserve">Внебюджетные источники </t>
  </si>
  <si>
    <t>1.</t>
  </si>
  <si>
    <t>1.1.</t>
  </si>
  <si>
    <t>2.</t>
  </si>
  <si>
    <t>Объем средств на реализацию программы, руб.</t>
  </si>
  <si>
    <t>План реализации муниципальной программы</t>
  </si>
  <si>
    <t>№ п/п</t>
  </si>
  <si>
    <t>Код бюджетной классификации</t>
  </si>
  <si>
    <t>ГРБС</t>
  </si>
  <si>
    <t>МП</t>
  </si>
  <si>
    <t>НР</t>
  </si>
  <si>
    <t>2.1.</t>
  </si>
  <si>
    <t>Спортивно-оздоровительные комплексы и центры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</si>
  <si>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</si>
  <si>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</si>
  <si>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</si>
  <si>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</si>
  <si>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</si>
  <si>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3.2.</t>
  </si>
  <si>
    <t>4.</t>
  </si>
  <si>
    <t>Главный специалист комитета по физической культуре и спорту городской администрации</t>
  </si>
  <si>
    <t>И.В. Сорокина</t>
  </si>
  <si>
    <t>01</t>
  </si>
  <si>
    <t>014</t>
  </si>
  <si>
    <t>02</t>
  </si>
  <si>
    <t>003</t>
  </si>
  <si>
    <t>03</t>
  </si>
  <si>
    <t>Организации, осуществляющие спортивную подготовку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</si>
  <si>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</si>
  <si>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</si>
  <si>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</si>
  <si>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</si>
  <si>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4.1.</t>
  </si>
  <si>
    <t>003, 014</t>
  </si>
  <si>
    <t>Р5</t>
  </si>
  <si>
    <t>5.</t>
  </si>
  <si>
    <t>5.1.</t>
  </si>
  <si>
    <t>5.2.</t>
  </si>
  <si>
    <t>Грантовая поддержка работников муниципальных учреждений</t>
  </si>
  <si>
    <t>2022 год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</si>
  <si>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</si>
  <si>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2023 год</t>
  </si>
  <si>
    <t>Заместитель Главы городской администрации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</si>
  <si>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</si>
  <si>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2.2.</t>
  </si>
  <si>
    <t>2.2.1.</t>
  </si>
  <si>
    <t>2.2.2.</t>
  </si>
  <si>
    <t>Мероприятия по проведению оздоровительной компании детей</t>
  </si>
  <si>
    <t>5.3.</t>
  </si>
  <si>
    <t>5.3.1.</t>
  </si>
  <si>
    <t>Проведение ремонта спортивных сооружений</t>
  </si>
  <si>
    <t>6.</t>
  </si>
  <si>
    <t>06</t>
  </si>
  <si>
    <t>S7620</t>
  </si>
  <si>
    <t>6.1.</t>
  </si>
  <si>
    <t>Жилые помещения (квартиры) для тренеров, тренеров-преподавателей учреждений физической культуры и спорта Брянской области</t>
  </si>
  <si>
    <t>В.М. Миронова</t>
  </si>
  <si>
    <t>Итого</t>
  </si>
  <si>
    <t>Тип структурного элемента</t>
  </si>
  <si>
    <t>Структурный элемент</t>
  </si>
  <si>
    <t>3</t>
  </si>
  <si>
    <t>5</t>
  </si>
  <si>
    <t>7</t>
  </si>
  <si>
    <t>9</t>
  </si>
  <si>
    <t>11</t>
  </si>
  <si>
    <t>2024 год</t>
  </si>
  <si>
    <t>Капитальный ремонт стадиона "Локомотив" МБУ СШ "Партизан" по  ул. Никитина</t>
  </si>
  <si>
    <t>Председатель комитета по физической культуре и спорту городской администрации</t>
  </si>
  <si>
    <t>А.Г. Погорелов</t>
  </si>
  <si>
    <t>х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</si>
  <si>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</si>
  <si>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</si>
  <si>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</si>
  <si>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спортивно-оздоровительного отдыха детей и подростков</t>
  </si>
  <si>
    <t>Региональный проект "Региональный проект "Спорт-норма жизни (Брянская область)"</t>
  </si>
  <si>
    <t xml:space="preserve">  </t>
  </si>
  <si>
    <t>3-14</t>
  </si>
  <si>
    <t>6,7,8</t>
  </si>
  <si>
    <t>15-19</t>
  </si>
  <si>
    <t>Поступления из федерального бюджета</t>
  </si>
  <si>
    <t>Таблица № 2</t>
  </si>
  <si>
    <t>Связь с показателями (индикаторами) основных мероприятий (проектов) (порядковый номер показателя)</t>
  </si>
  <si>
    <t>Софинансирование объектов капитальных вложений муниципальной собственности</t>
  </si>
  <si>
    <t>009</t>
  </si>
  <si>
    <t>5.4.</t>
  </si>
  <si>
    <t>5.4.1.</t>
  </si>
  <si>
    <t>Руководство и управление в сфере установленных функций органов местного самоуправления</t>
  </si>
  <si>
    <t>P5</t>
  </si>
  <si>
    <t>Обеспечение жильем тренеров, тренеров-преподавателей учреждений физической культуры и спорта Брянской области</t>
  </si>
  <si>
    <t>003, 009, 014</t>
  </si>
  <si>
    <t>009, 014</t>
  </si>
  <si>
    <t>003,  014</t>
  </si>
  <si>
    <t>Дворец зимних видов спорта в Фокинском районе г.Брянска</t>
  </si>
  <si>
    <t>»</t>
  </si>
  <si>
    <r>
      <t>1</t>
    </r>
    <r>
      <rPr>
        <b/>
        <sz val="10"/>
        <color rgb="FFC00000"/>
        <rFont val="Times New Roman"/>
        <family val="1"/>
        <charset val="204"/>
      </rPr>
      <t>-31</t>
    </r>
  </si>
  <si>
    <t>21-30</t>
  </si>
  <si>
    <r>
      <t>26,</t>
    </r>
    <r>
      <rPr>
        <i/>
        <sz val="10"/>
        <color rgb="FFC00000"/>
        <rFont val="Times New Roman"/>
        <family val="1"/>
        <charset val="204"/>
      </rPr>
      <t xml:space="preserve"> 28</t>
    </r>
  </si>
  <si>
    <r>
      <rPr>
        <sz val="10"/>
        <rFont val="Times New Roman"/>
        <family val="1"/>
        <charset val="204"/>
      </rPr>
      <t>25, 26,</t>
    </r>
    <r>
      <rPr>
        <sz val="10"/>
        <color rgb="FFC00000"/>
        <rFont val="Times New Roman"/>
        <family val="1"/>
        <charset val="204"/>
      </rPr>
      <t xml:space="preserve"> 28</t>
    </r>
  </si>
  <si>
    <t>29, 30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</si>
</sst>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</font>
    <font>
      <sz val="11"/>
      <color indexed="60"/>
      <name val="Calibri"/>
      <family val="2"/>
    </font>
    <font>
      <i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i/>
      <sz val="10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49" fontId="0" fillId="0" borderId="0" xfId="0" applyNumberFormat="1"/>
    <xf numFmtId="0" fontId="6" fillId="0" borderId="0" xfId="0" applyFont="1"/>
    <xf numFmtId="49" fontId="6" fillId="0" borderId="0" xfId="0" applyNumberFormat="1" applyFo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0" xfId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/>
    <xf numFmtId="0" fontId="6" fillId="0" borderId="0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0" xfId="0" applyFont="1" applyFill="1" applyAlignment="1">
      <alignment horizontal="right"/>
    </xf>
    <xf numFmtId="49" fontId="6" fillId="0" borderId="0" xfId="0" applyNumberFormat="1" applyFont="1" applyFill="1"/>
    <xf numFmtId="0" fontId="5" fillId="0" borderId="0" xfId="0" applyFont="1" applyFill="1" applyAlignment="1">
      <alignment horizontal="justify" vertical="center"/>
    </xf>
    <xf numFmtId="0" fontId="9" fillId="0" borderId="0" xfId="0" applyFont="1" applyFill="1" applyBorder="1" applyAlignment="1">
      <alignment horizontal="right" vertical="center" wrapText="1"/>
    </xf>
    <xf numFmtId="0" fontId="14" fillId="0" borderId="0" xfId="0" applyFont="1" applyFill="1"/>
    <xf numFmtId="0" fontId="5" fillId="0" borderId="0" xfId="0" applyFont="1" applyAlignment="1">
      <alignment horizontal="lef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5" fillId="0" borderId="0" xfId="0" applyFont="1"/>
    <xf numFmtId="49" fontId="15" fillId="0" borderId="0" xfId="0" applyNumberFormat="1" applyFont="1"/>
    <xf numFmtId="0" fontId="15" fillId="0" borderId="0" xfId="0" applyFont="1" applyFill="1"/>
    <xf numFmtId="0" fontId="5" fillId="0" borderId="0" xfId="0" applyFont="1" applyFill="1" applyAlignment="1">
      <alignment horizontal="left" vertical="top" wrapText="1"/>
    </xf>
    <xf numFmtId="164" fontId="6" fillId="0" borderId="0" xfId="0" applyNumberFormat="1" applyFont="1" applyFill="1"/>
    <xf numFmtId="164" fontId="13" fillId="0" borderId="0" xfId="0" applyNumberFormat="1" applyFont="1" applyFill="1"/>
    <xf numFmtId="164" fontId="16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4" fontId="2" fillId="0" borderId="1" xfId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11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textRotation="90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view="pageBreakPreview" topLeftCell="A83" zoomScale="117" zoomScaleNormal="96" zoomScaleSheetLayoutView="117" workbookViewId="0">
      <selection activeCell="H88" sqref="H88"/>
    </sheetView>
  </sheetViews>
  <sheetFormatPr defaultRowHeight="14.4" x14ac:dyDescent="0.3"/>
  <cols>
    <col min="1" max="1" width="6.109375" style="2" customWidth="1"/>
    <col min="2" max="2" width="39.88671875" customWidth="1"/>
    <col min="3" max="3" width="8.21875" style="1" customWidth="1"/>
    <col min="4" max="4" width="4.88671875" customWidth="1"/>
    <col min="5" max="5" width="6.6640625" customWidth="1"/>
    <col min="6" max="6" width="5.33203125" style="1" customWidth="1"/>
    <col min="7" max="7" width="6.44140625" customWidth="1"/>
    <col min="8" max="8" width="16.33203125" customWidth="1"/>
    <col min="9" max="9" width="14.88671875" customWidth="1"/>
    <col min="10" max="10" width="16.109375" customWidth="1"/>
    <col min="11" max="11" width="24.44140625" style="16" customWidth="1"/>
    <col min="12" max="12" width="15.88671875" customWidth="1"/>
    <col min="13" max="13" width="18.6640625" customWidth="1"/>
    <col min="14" max="14" width="16.88671875" customWidth="1"/>
  </cols>
  <sheetData>
    <row r="1" spans="1:14" ht="18" customHeight="1" x14ac:dyDescent="0.3">
      <c r="A1"/>
      <c r="J1" s="69" t="s">
        <v>82</v>
      </c>
      <c r="K1" s="69"/>
    </row>
    <row r="2" spans="1:14" s="2" customFormat="1" ht="15.6" x14ac:dyDescent="0.3">
      <c r="A2" s="70" t="s">
        <v>7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4" s="2" customFormat="1" ht="13.2" customHeight="1" x14ac:dyDescent="0.3">
      <c r="C3" s="3"/>
      <c r="F3" s="3"/>
      <c r="K3" s="4"/>
    </row>
    <row r="4" spans="1:14" s="2" customFormat="1" ht="15" customHeight="1" x14ac:dyDescent="0.3">
      <c r="A4" s="72" t="s">
        <v>8</v>
      </c>
      <c r="B4" s="72" t="s">
        <v>77</v>
      </c>
      <c r="C4" s="72" t="s">
        <v>9</v>
      </c>
      <c r="D4" s="72"/>
      <c r="E4" s="72"/>
      <c r="F4" s="72"/>
      <c r="G4" s="72"/>
      <c r="H4" s="72" t="s">
        <v>6</v>
      </c>
      <c r="I4" s="72"/>
      <c r="J4" s="72"/>
      <c r="K4" s="71" t="s">
        <v>83</v>
      </c>
    </row>
    <row r="5" spans="1:14" s="2" customFormat="1" ht="3.6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1"/>
    </row>
    <row r="6" spans="1:14" s="2" customFormat="1" x14ac:dyDescent="0.3">
      <c r="A6" s="72"/>
      <c r="B6" s="72"/>
      <c r="C6" s="66" t="s">
        <v>10</v>
      </c>
      <c r="D6" s="66" t="s">
        <v>11</v>
      </c>
      <c r="E6" s="66" t="s">
        <v>60</v>
      </c>
      <c r="F6" s="73" t="s">
        <v>61</v>
      </c>
      <c r="G6" s="66" t="s">
        <v>12</v>
      </c>
      <c r="H6" s="72" t="s">
        <v>41</v>
      </c>
      <c r="I6" s="72" t="s">
        <v>43</v>
      </c>
      <c r="J6" s="72" t="s">
        <v>67</v>
      </c>
      <c r="K6" s="71"/>
      <c r="L6" s="14"/>
    </row>
    <row r="7" spans="1:14" s="2" customFormat="1" ht="47.25" customHeight="1" x14ac:dyDescent="0.3">
      <c r="A7" s="72"/>
      <c r="B7" s="72"/>
      <c r="C7" s="66"/>
      <c r="D7" s="66"/>
      <c r="E7" s="66"/>
      <c r="F7" s="73"/>
      <c r="G7" s="66"/>
      <c r="H7" s="72"/>
      <c r="I7" s="72"/>
      <c r="J7" s="72"/>
      <c r="K7" s="71"/>
      <c r="L7" s="14"/>
      <c r="M7" s="14"/>
    </row>
    <row r="8" spans="1:14" s="2" customFormat="1" x14ac:dyDescent="0.3">
      <c r="A8" s="31">
        <v>1</v>
      </c>
      <c r="B8" s="31">
        <v>2</v>
      </c>
      <c r="C8" s="32" t="s">
        <v>62</v>
      </c>
      <c r="D8" s="31">
        <v>4</v>
      </c>
      <c r="E8" s="32" t="s">
        <v>63</v>
      </c>
      <c r="F8" s="31">
        <v>6</v>
      </c>
      <c r="G8" s="32" t="s">
        <v>64</v>
      </c>
      <c r="H8" s="31">
        <v>8</v>
      </c>
      <c r="I8" s="32" t="s">
        <v>65</v>
      </c>
      <c r="J8" s="31">
        <v>10</v>
      </c>
      <c r="K8" s="32" t="s">
        <v>66</v>
      </c>
      <c r="L8" s="14"/>
    </row>
    <row r="9" spans="1:14" s="4" customFormat="1" ht="39.6" customHeight="1" x14ac:dyDescent="0.3">
      <c r="A9" s="71"/>
      <c r="B9" s="48" t="s">
        <v>32</v>
      </c>
      <c r="C9" s="35" t="s">
        <v>91</v>
      </c>
      <c r="D9" s="33">
        <v>14</v>
      </c>
      <c r="E9" s="34" t="s">
        <v>71</v>
      </c>
      <c r="F9" s="35" t="s">
        <v>71</v>
      </c>
      <c r="G9" s="34" t="s">
        <v>71</v>
      </c>
      <c r="H9" s="36">
        <f>H10+H11+H12+H13</f>
        <v>504764236.62</v>
      </c>
      <c r="I9" s="36">
        <f t="shared" ref="I9:J9" si="0">I10+I11+I12+I13</f>
        <v>463374979.91000003</v>
      </c>
      <c r="J9" s="36">
        <f t="shared" si="0"/>
        <v>330569448</v>
      </c>
      <c r="K9" s="54" t="s">
        <v>96</v>
      </c>
      <c r="L9" s="28"/>
    </row>
    <row r="10" spans="1:14" s="4" customFormat="1" ht="24" customHeight="1" x14ac:dyDescent="0.3">
      <c r="A10" s="71"/>
      <c r="B10" s="48" t="s">
        <v>0</v>
      </c>
      <c r="C10" s="35" t="s">
        <v>91</v>
      </c>
      <c r="D10" s="33">
        <v>14</v>
      </c>
      <c r="E10" s="33" t="s">
        <v>71</v>
      </c>
      <c r="F10" s="35" t="s">
        <v>71</v>
      </c>
      <c r="G10" s="33" t="s">
        <v>71</v>
      </c>
      <c r="H10" s="37">
        <f>H16+H22+H37+H48+H58+H89</f>
        <v>311156930.62</v>
      </c>
      <c r="I10" s="37">
        <f>I16+I22+I37+I48+I58+I89</f>
        <v>310817033.91000003</v>
      </c>
      <c r="J10" s="37">
        <f>J16+J22+J37+J48+J58+J89</f>
        <v>309247592</v>
      </c>
      <c r="K10" s="54"/>
      <c r="L10" s="30">
        <f>H10+H11+H12</f>
        <v>486429555.62</v>
      </c>
      <c r="M10" s="30">
        <f t="shared" ref="M10:N10" si="1">I10+I11+I12</f>
        <v>445040298.91000003</v>
      </c>
      <c r="N10" s="30">
        <f t="shared" si="1"/>
        <v>312234767</v>
      </c>
    </row>
    <row r="11" spans="1:14" s="4" customFormat="1" ht="16.2" customHeight="1" x14ac:dyDescent="0.3">
      <c r="A11" s="71"/>
      <c r="B11" s="48" t="s">
        <v>81</v>
      </c>
      <c r="C11" s="35" t="s">
        <v>25</v>
      </c>
      <c r="D11" s="33">
        <v>14</v>
      </c>
      <c r="E11" s="33" t="s">
        <v>71</v>
      </c>
      <c r="F11" s="35" t="s">
        <v>71</v>
      </c>
      <c r="G11" s="33" t="s">
        <v>71</v>
      </c>
      <c r="H11" s="37">
        <f>H59</f>
        <v>6618900</v>
      </c>
      <c r="I11" s="37">
        <f>I59</f>
        <v>7070300</v>
      </c>
      <c r="J11" s="37">
        <f t="shared" ref="J11" si="2">J59</f>
        <v>2500000</v>
      </c>
      <c r="K11" s="54"/>
      <c r="L11" s="30">
        <f>L10-H30-H80</f>
        <v>359366929.36000001</v>
      </c>
      <c r="M11" s="30">
        <f t="shared" ref="M11:N11" si="3">M10-I30-I80</f>
        <v>317977672.65000004</v>
      </c>
      <c r="N11" s="30">
        <f t="shared" si="3"/>
        <v>311434767</v>
      </c>
    </row>
    <row r="12" spans="1:14" s="4" customFormat="1" ht="13.8" customHeight="1" x14ac:dyDescent="0.3">
      <c r="A12" s="71"/>
      <c r="B12" s="38" t="s">
        <v>1</v>
      </c>
      <c r="C12" s="35" t="s">
        <v>92</v>
      </c>
      <c r="D12" s="33">
        <v>14</v>
      </c>
      <c r="E12" s="33" t="s">
        <v>71</v>
      </c>
      <c r="F12" s="35" t="s">
        <v>71</v>
      </c>
      <c r="G12" s="33" t="s">
        <v>71</v>
      </c>
      <c r="H12" s="37">
        <f>+H49+H60+H90</f>
        <v>168653725</v>
      </c>
      <c r="I12" s="37">
        <f t="shared" ref="I12:J12" si="4">+I49+I60+I90</f>
        <v>127152965</v>
      </c>
      <c r="J12" s="37">
        <f t="shared" si="4"/>
        <v>487175</v>
      </c>
      <c r="K12" s="54"/>
      <c r="M12" s="28"/>
    </row>
    <row r="13" spans="1:14" s="4" customFormat="1" ht="13.2" customHeight="1" x14ac:dyDescent="0.3">
      <c r="A13" s="71"/>
      <c r="B13" s="38" t="s">
        <v>2</v>
      </c>
      <c r="C13" s="35" t="s">
        <v>71</v>
      </c>
      <c r="D13" s="33" t="s">
        <v>71</v>
      </c>
      <c r="E13" s="33" t="s">
        <v>71</v>
      </c>
      <c r="F13" s="35" t="s">
        <v>71</v>
      </c>
      <c r="G13" s="33" t="s">
        <v>71</v>
      </c>
      <c r="H13" s="37">
        <f>H23+H38</f>
        <v>18334681</v>
      </c>
      <c r="I13" s="37">
        <f>I23+I38</f>
        <v>18334681</v>
      </c>
      <c r="J13" s="37">
        <f>J23+J38</f>
        <v>18334681</v>
      </c>
      <c r="K13" s="54"/>
      <c r="L13" s="28"/>
      <c r="M13" s="28"/>
    </row>
    <row r="14" spans="1:14" s="4" customFormat="1" ht="12.6" customHeight="1" x14ac:dyDescent="0.3">
      <c r="A14" s="71"/>
      <c r="B14" s="38" t="s">
        <v>59</v>
      </c>
      <c r="C14" s="35" t="s">
        <v>71</v>
      </c>
      <c r="D14" s="33" t="s">
        <v>71</v>
      </c>
      <c r="E14" s="33" t="s">
        <v>71</v>
      </c>
      <c r="F14" s="35" t="s">
        <v>71</v>
      </c>
      <c r="G14" s="33" t="s">
        <v>71</v>
      </c>
      <c r="H14" s="37">
        <f>H10+H11+H12+H13</f>
        <v>504764236.62</v>
      </c>
      <c r="I14" s="37">
        <f t="shared" ref="I14:J14" si="5">I10+I11+I12+I13</f>
        <v>463374979.91000003</v>
      </c>
      <c r="J14" s="37">
        <f t="shared" si="5"/>
        <v>330569448</v>
      </c>
      <c r="K14" s="54"/>
      <c r="M14" s="28"/>
    </row>
    <row r="15" spans="1:14" s="4" customFormat="1" ht="40.200000000000003" customHeight="1" x14ac:dyDescent="0.3">
      <c r="A15" s="67" t="s">
        <v>3</v>
      </c>
      <c r="B15" s="38" t="s">
        <v>72</v>
      </c>
      <c r="C15" s="39" t="s">
        <v>25</v>
      </c>
      <c r="D15" s="40">
        <v>14</v>
      </c>
      <c r="E15" s="40">
        <v>4</v>
      </c>
      <c r="F15" s="39" t="s">
        <v>24</v>
      </c>
      <c r="G15" s="33">
        <v>80040</v>
      </c>
      <c r="H15" s="37">
        <f>H16</f>
        <v>8023517.2000000002</v>
      </c>
      <c r="I15" s="37">
        <f t="shared" ref="I15:J15" si="6">I16</f>
        <v>8311299.4000000004</v>
      </c>
      <c r="J15" s="37">
        <f t="shared" si="6"/>
        <v>8613605.0999999996</v>
      </c>
      <c r="K15" s="53">
        <v>2</v>
      </c>
      <c r="M15" s="28"/>
    </row>
    <row r="16" spans="1:14" s="4" customFormat="1" ht="13.8" customHeight="1" x14ac:dyDescent="0.3">
      <c r="A16" s="67"/>
      <c r="B16" s="48" t="s">
        <v>0</v>
      </c>
      <c r="C16" s="39" t="s">
        <v>25</v>
      </c>
      <c r="D16" s="40">
        <v>14</v>
      </c>
      <c r="E16" s="40">
        <v>4</v>
      </c>
      <c r="F16" s="39" t="s">
        <v>24</v>
      </c>
      <c r="G16" s="33">
        <v>80040</v>
      </c>
      <c r="H16" s="37">
        <f>H19</f>
        <v>8023517.2000000002</v>
      </c>
      <c r="I16" s="37">
        <f>I19</f>
        <v>8311299.4000000004</v>
      </c>
      <c r="J16" s="37">
        <f>J19</f>
        <v>8613605.0999999996</v>
      </c>
      <c r="K16" s="53"/>
    </row>
    <row r="17" spans="1:12" s="4" customFormat="1" ht="15" customHeight="1" x14ac:dyDescent="0.3">
      <c r="A17" s="67"/>
      <c r="B17" s="48" t="s">
        <v>59</v>
      </c>
      <c r="C17" s="39" t="s">
        <v>71</v>
      </c>
      <c r="D17" s="40" t="s">
        <v>71</v>
      </c>
      <c r="E17" s="40" t="s">
        <v>71</v>
      </c>
      <c r="F17" s="39" t="s">
        <v>71</v>
      </c>
      <c r="G17" s="33" t="s">
        <v>71</v>
      </c>
      <c r="H17" s="37">
        <f>H16</f>
        <v>8023517.2000000002</v>
      </c>
      <c r="I17" s="37">
        <f t="shared" ref="I17:J17" si="7">I16</f>
        <v>8311299.4000000004</v>
      </c>
      <c r="J17" s="37">
        <f t="shared" si="7"/>
        <v>8613605.0999999996</v>
      </c>
      <c r="K17" s="53"/>
    </row>
    <row r="18" spans="1:12" s="4" customFormat="1" ht="25.5" customHeight="1" x14ac:dyDescent="0.3">
      <c r="A18" s="68" t="s">
        <v>4</v>
      </c>
      <c r="B18" s="47" t="s">
        <v>88</v>
      </c>
      <c r="C18" s="41" t="s">
        <v>25</v>
      </c>
      <c r="D18" s="42">
        <v>14</v>
      </c>
      <c r="E18" s="42">
        <v>4</v>
      </c>
      <c r="F18" s="41" t="s">
        <v>24</v>
      </c>
      <c r="G18" s="42">
        <v>80040</v>
      </c>
      <c r="H18" s="43">
        <f>H19</f>
        <v>8023517.2000000002</v>
      </c>
      <c r="I18" s="43">
        <f t="shared" ref="I18:J18" si="8">I19</f>
        <v>8311299.4000000004</v>
      </c>
      <c r="J18" s="43">
        <f t="shared" si="8"/>
        <v>8613605.0999999996</v>
      </c>
      <c r="K18" s="51">
        <v>2</v>
      </c>
    </row>
    <row r="19" spans="1:12" s="4" customFormat="1" ht="14.4" customHeight="1" x14ac:dyDescent="0.3">
      <c r="A19" s="68"/>
      <c r="B19" s="44" t="s">
        <v>0</v>
      </c>
      <c r="C19" s="41" t="s">
        <v>25</v>
      </c>
      <c r="D19" s="42">
        <v>14</v>
      </c>
      <c r="E19" s="42">
        <v>4</v>
      </c>
      <c r="F19" s="41" t="s">
        <v>24</v>
      </c>
      <c r="G19" s="42">
        <v>80040</v>
      </c>
      <c r="H19" s="43">
        <v>8023517.2000000002</v>
      </c>
      <c r="I19" s="43">
        <v>8311299.4000000004</v>
      </c>
      <c r="J19" s="43">
        <v>8613605.0999999996</v>
      </c>
      <c r="K19" s="51"/>
    </row>
    <row r="20" spans="1:12" s="4" customFormat="1" ht="12.6" customHeight="1" x14ac:dyDescent="0.3">
      <c r="A20" s="68"/>
      <c r="B20" s="47" t="s">
        <v>59</v>
      </c>
      <c r="C20" s="41" t="s">
        <v>71</v>
      </c>
      <c r="D20" s="42" t="s">
        <v>71</v>
      </c>
      <c r="E20" s="42" t="s">
        <v>71</v>
      </c>
      <c r="F20" s="41" t="s">
        <v>71</v>
      </c>
      <c r="G20" s="42" t="s">
        <v>71</v>
      </c>
      <c r="H20" s="43">
        <f>H19</f>
        <v>8023517.2000000002</v>
      </c>
      <c r="I20" s="43">
        <f t="shared" ref="I20:J20" si="9">I19</f>
        <v>8311299.4000000004</v>
      </c>
      <c r="J20" s="43">
        <f t="shared" si="9"/>
        <v>8613605.0999999996</v>
      </c>
      <c r="K20" s="51"/>
    </row>
    <row r="21" spans="1:12" s="4" customFormat="1" ht="27.6" customHeight="1" x14ac:dyDescent="0.3">
      <c r="A21" s="67" t="s">
        <v>5</v>
      </c>
      <c r="B21" s="38" t="s">
        <v>73</v>
      </c>
      <c r="C21" s="35" t="s">
        <v>71</v>
      </c>
      <c r="D21" s="33" t="s">
        <v>71</v>
      </c>
      <c r="E21" s="33" t="s">
        <v>71</v>
      </c>
      <c r="F21" s="35" t="s">
        <v>71</v>
      </c>
      <c r="G21" s="33" t="s">
        <v>71</v>
      </c>
      <c r="H21" s="45">
        <f>H22+H23</f>
        <v>92884011.060000002</v>
      </c>
      <c r="I21" s="45">
        <f t="shared" ref="I21:J21" si="10">I22+I23</f>
        <v>93862688.410000011</v>
      </c>
      <c r="J21" s="45">
        <f t="shared" si="10"/>
        <v>93862688.410000011</v>
      </c>
      <c r="K21" s="54" t="s">
        <v>78</v>
      </c>
    </row>
    <row r="22" spans="1:12" s="4" customFormat="1" ht="14.4" customHeight="1" x14ac:dyDescent="0.3">
      <c r="A22" s="67"/>
      <c r="B22" s="38" t="s">
        <v>0</v>
      </c>
      <c r="C22" s="35" t="s">
        <v>93</v>
      </c>
      <c r="D22" s="33">
        <v>14</v>
      </c>
      <c r="E22" s="33">
        <v>4</v>
      </c>
      <c r="F22" s="35" t="s">
        <v>26</v>
      </c>
      <c r="G22" s="33" t="s">
        <v>71</v>
      </c>
      <c r="H22" s="37">
        <f>H26+H30+H31+H34</f>
        <v>81949330.060000002</v>
      </c>
      <c r="I22" s="37">
        <f t="shared" ref="I22:J22" si="11">I26+I30+I31+I34</f>
        <v>82928007.410000011</v>
      </c>
      <c r="J22" s="37">
        <f t="shared" si="11"/>
        <v>82928007.410000011</v>
      </c>
      <c r="K22" s="54"/>
      <c r="L22" s="29"/>
    </row>
    <row r="23" spans="1:12" s="4" customFormat="1" ht="13.2" customHeight="1" x14ac:dyDescent="0.3">
      <c r="A23" s="67"/>
      <c r="B23" s="38" t="s">
        <v>2</v>
      </c>
      <c r="C23" s="35" t="s">
        <v>71</v>
      </c>
      <c r="D23" s="33" t="s">
        <v>71</v>
      </c>
      <c r="E23" s="33" t="s">
        <v>71</v>
      </c>
      <c r="F23" s="35" t="s">
        <v>71</v>
      </c>
      <c r="G23" s="33" t="s">
        <v>71</v>
      </c>
      <c r="H23" s="37">
        <f>H27</f>
        <v>10934681</v>
      </c>
      <c r="I23" s="37">
        <v>10934681</v>
      </c>
      <c r="J23" s="37">
        <v>10934681</v>
      </c>
      <c r="K23" s="54"/>
      <c r="L23" s="28"/>
    </row>
    <row r="24" spans="1:12" s="4" customFormat="1" ht="12.6" customHeight="1" x14ac:dyDescent="0.3">
      <c r="A24" s="67"/>
      <c r="B24" s="48" t="s">
        <v>59</v>
      </c>
      <c r="C24" s="35" t="s">
        <v>71</v>
      </c>
      <c r="D24" s="33" t="s">
        <v>71</v>
      </c>
      <c r="E24" s="33" t="s">
        <v>71</v>
      </c>
      <c r="F24" s="35" t="s">
        <v>71</v>
      </c>
      <c r="G24" s="33" t="s">
        <v>71</v>
      </c>
      <c r="H24" s="37">
        <f>H22+H23</f>
        <v>92884011.060000002</v>
      </c>
      <c r="I24" s="37">
        <f t="shared" ref="I24:J24" si="12">I22+I23</f>
        <v>93862688.410000011</v>
      </c>
      <c r="J24" s="37">
        <f t="shared" si="12"/>
        <v>93862688.410000011</v>
      </c>
      <c r="K24" s="54"/>
      <c r="L24" s="28"/>
    </row>
    <row r="25" spans="1:12" s="4" customFormat="1" ht="15" customHeight="1" x14ac:dyDescent="0.3">
      <c r="A25" s="68" t="s">
        <v>13</v>
      </c>
      <c r="B25" s="44" t="s">
        <v>14</v>
      </c>
      <c r="C25" s="41" t="s">
        <v>71</v>
      </c>
      <c r="D25" s="42" t="s">
        <v>71</v>
      </c>
      <c r="E25" s="42" t="s">
        <v>71</v>
      </c>
      <c r="F25" s="41" t="s">
        <v>71</v>
      </c>
      <c r="G25" s="42" t="s">
        <v>71</v>
      </c>
      <c r="H25" s="46">
        <f>H26+H27</f>
        <v>88355901.549999997</v>
      </c>
      <c r="I25" s="46">
        <f>I26+I27</f>
        <v>89334578.900000006</v>
      </c>
      <c r="J25" s="46">
        <f>J26+J27</f>
        <v>89334578.900000006</v>
      </c>
      <c r="K25" s="51">
        <v>3.4</v>
      </c>
    </row>
    <row r="26" spans="1:12" s="4" customFormat="1" ht="13.2" customHeight="1" x14ac:dyDescent="0.3">
      <c r="A26" s="68"/>
      <c r="B26" s="44" t="s">
        <v>0</v>
      </c>
      <c r="C26" s="41" t="s">
        <v>25</v>
      </c>
      <c r="D26" s="42">
        <v>14</v>
      </c>
      <c r="E26" s="42">
        <v>4</v>
      </c>
      <c r="F26" s="41" t="s">
        <v>26</v>
      </c>
      <c r="G26" s="42">
        <v>80600</v>
      </c>
      <c r="H26" s="43">
        <v>77421220.549999997</v>
      </c>
      <c r="I26" s="43">
        <v>78399897.900000006</v>
      </c>
      <c r="J26" s="43">
        <v>78399897.900000006</v>
      </c>
      <c r="K26" s="51"/>
    </row>
    <row r="27" spans="1:12" s="4" customFormat="1" ht="13.8" customHeight="1" x14ac:dyDescent="0.3">
      <c r="A27" s="68"/>
      <c r="B27" s="44" t="s">
        <v>2</v>
      </c>
      <c r="C27" s="41" t="s">
        <v>71</v>
      </c>
      <c r="D27" s="42" t="s">
        <v>71</v>
      </c>
      <c r="E27" s="42" t="s">
        <v>71</v>
      </c>
      <c r="F27" s="41" t="s">
        <v>71</v>
      </c>
      <c r="G27" s="42" t="s">
        <v>71</v>
      </c>
      <c r="H27" s="43">
        <v>10934681</v>
      </c>
      <c r="I27" s="43">
        <v>10934681</v>
      </c>
      <c r="J27" s="43">
        <v>10934681</v>
      </c>
      <c r="K27" s="51"/>
    </row>
    <row r="28" spans="1:12" s="4" customFormat="1" ht="12.6" customHeight="1" x14ac:dyDescent="0.3">
      <c r="A28" s="68"/>
      <c r="B28" s="47" t="s">
        <v>59</v>
      </c>
      <c r="C28" s="41" t="s">
        <v>71</v>
      </c>
      <c r="D28" s="42" t="s">
        <v>71</v>
      </c>
      <c r="E28" s="42" t="s">
        <v>71</v>
      </c>
      <c r="F28" s="41" t="s">
        <v>71</v>
      </c>
      <c r="G28" s="42" t="s">
        <v>71</v>
      </c>
      <c r="H28" s="43">
        <f>H26+H27</f>
        <v>88355901.549999997</v>
      </c>
      <c r="I28" s="43">
        <f t="shared" ref="I28:J28" si="13">I26+I27</f>
        <v>89334578.900000006</v>
      </c>
      <c r="J28" s="43">
        <f t="shared" si="13"/>
        <v>89334578.900000006</v>
      </c>
      <c r="K28" s="51"/>
    </row>
    <row r="29" spans="1:12" s="4" customFormat="1" ht="30.6" customHeight="1" x14ac:dyDescent="0.3">
      <c r="A29" s="50" t="s">
        <v>46</v>
      </c>
      <c r="B29" s="44" t="s">
        <v>16</v>
      </c>
      <c r="C29" s="41" t="s">
        <v>35</v>
      </c>
      <c r="D29" s="42">
        <v>14</v>
      </c>
      <c r="E29" s="42">
        <v>4</v>
      </c>
      <c r="F29" s="41" t="s">
        <v>26</v>
      </c>
      <c r="G29" s="42">
        <v>82300</v>
      </c>
      <c r="H29" s="43">
        <f>H30+H31</f>
        <v>3180840</v>
      </c>
      <c r="I29" s="43">
        <f t="shared" ref="I29:J29" si="14">I30+I31</f>
        <v>3180840</v>
      </c>
      <c r="J29" s="43">
        <f t="shared" si="14"/>
        <v>3180840</v>
      </c>
      <c r="K29" s="44" t="s">
        <v>79</v>
      </c>
    </row>
    <row r="30" spans="1:12" s="4" customFormat="1" ht="16.2" customHeight="1" x14ac:dyDescent="0.3">
      <c r="A30" s="50" t="s">
        <v>47</v>
      </c>
      <c r="B30" s="44" t="s">
        <v>0</v>
      </c>
      <c r="C30" s="41" t="s">
        <v>27</v>
      </c>
      <c r="D30" s="42">
        <v>14</v>
      </c>
      <c r="E30" s="42">
        <v>4</v>
      </c>
      <c r="F30" s="41" t="s">
        <v>26</v>
      </c>
      <c r="G30" s="42">
        <v>82300</v>
      </c>
      <c r="H30" s="43">
        <v>800000</v>
      </c>
      <c r="I30" s="43">
        <v>800000</v>
      </c>
      <c r="J30" s="43">
        <v>800000</v>
      </c>
      <c r="K30" s="49">
        <v>8</v>
      </c>
    </row>
    <row r="31" spans="1:12" s="4" customFormat="1" ht="18" customHeight="1" x14ac:dyDescent="0.3">
      <c r="A31" s="50" t="s">
        <v>48</v>
      </c>
      <c r="B31" s="44" t="s">
        <v>0</v>
      </c>
      <c r="C31" s="41" t="s">
        <v>25</v>
      </c>
      <c r="D31" s="42">
        <v>14</v>
      </c>
      <c r="E31" s="42">
        <v>4</v>
      </c>
      <c r="F31" s="41" t="s">
        <v>26</v>
      </c>
      <c r="G31" s="42">
        <v>82300</v>
      </c>
      <c r="H31" s="43">
        <v>2380840</v>
      </c>
      <c r="I31" s="43">
        <v>2380840</v>
      </c>
      <c r="J31" s="43">
        <v>2380840</v>
      </c>
      <c r="K31" s="49">
        <v>6.7</v>
      </c>
    </row>
    <row r="32" spans="1:12" s="4" customFormat="1" ht="15" customHeight="1" x14ac:dyDescent="0.3">
      <c r="A32" s="50"/>
      <c r="B32" s="47" t="s">
        <v>59</v>
      </c>
      <c r="C32" s="41" t="s">
        <v>71</v>
      </c>
      <c r="D32" s="42" t="s">
        <v>71</v>
      </c>
      <c r="E32" s="42" t="s">
        <v>71</v>
      </c>
      <c r="F32" s="41" t="s">
        <v>71</v>
      </c>
      <c r="G32" s="42" t="s">
        <v>71</v>
      </c>
      <c r="H32" s="43">
        <f>H30+H31</f>
        <v>3180840</v>
      </c>
      <c r="I32" s="43">
        <f t="shared" ref="I32:J32" si="15">I30+I31</f>
        <v>3180840</v>
      </c>
      <c r="J32" s="43">
        <f t="shared" si="15"/>
        <v>3180840</v>
      </c>
      <c r="K32" s="49"/>
    </row>
    <row r="33" spans="1:12" s="4" customFormat="1" ht="60.6" customHeight="1" x14ac:dyDescent="0.3">
      <c r="A33" s="68" t="s">
        <v>17</v>
      </c>
      <c r="B33" s="47" t="s">
        <v>33</v>
      </c>
      <c r="C33" s="41" t="s">
        <v>25</v>
      </c>
      <c r="D33" s="42">
        <v>14</v>
      </c>
      <c r="E33" s="42">
        <v>4</v>
      </c>
      <c r="F33" s="41" t="s">
        <v>26</v>
      </c>
      <c r="G33" s="42">
        <v>82320</v>
      </c>
      <c r="H33" s="43">
        <f>H34</f>
        <v>1347269.51</v>
      </c>
      <c r="I33" s="43">
        <f t="shared" ref="I33:J33" si="16">I34</f>
        <v>1347269.51</v>
      </c>
      <c r="J33" s="43">
        <f t="shared" si="16"/>
        <v>1347269.51</v>
      </c>
      <c r="K33" s="51">
        <v>9</v>
      </c>
    </row>
    <row r="34" spans="1:12" s="4" customFormat="1" ht="16.8" customHeight="1" x14ac:dyDescent="0.3">
      <c r="A34" s="68"/>
      <c r="B34" s="44" t="s">
        <v>0</v>
      </c>
      <c r="C34" s="41" t="s">
        <v>25</v>
      </c>
      <c r="D34" s="42">
        <v>14</v>
      </c>
      <c r="E34" s="42">
        <v>4</v>
      </c>
      <c r="F34" s="41" t="s">
        <v>26</v>
      </c>
      <c r="G34" s="42">
        <v>82320</v>
      </c>
      <c r="H34" s="43">
        <v>1347269.51</v>
      </c>
      <c r="I34" s="43">
        <v>1347269.51</v>
      </c>
      <c r="J34" s="43">
        <v>1347269.51</v>
      </c>
      <c r="K34" s="51"/>
    </row>
    <row r="35" spans="1:12" s="4" customFormat="1" ht="16.8" customHeight="1" x14ac:dyDescent="0.3">
      <c r="A35" s="68"/>
      <c r="B35" s="47" t="s">
        <v>59</v>
      </c>
      <c r="C35" s="41" t="s">
        <v>71</v>
      </c>
      <c r="D35" s="42" t="s">
        <v>71</v>
      </c>
      <c r="E35" s="42" t="s">
        <v>71</v>
      </c>
      <c r="F35" s="41" t="s">
        <v>71</v>
      </c>
      <c r="G35" s="42" t="s">
        <v>71</v>
      </c>
      <c r="H35" s="43">
        <f>H34</f>
        <v>1347269.51</v>
      </c>
      <c r="I35" s="43">
        <f t="shared" ref="I35:J35" si="17">I34</f>
        <v>1347269.51</v>
      </c>
      <c r="J35" s="43">
        <f t="shared" si="17"/>
        <v>1347269.51</v>
      </c>
      <c r="K35" s="51"/>
    </row>
    <row r="36" spans="1:12" s="4" customFormat="1" ht="42" customHeight="1" x14ac:dyDescent="0.3">
      <c r="A36" s="67" t="s">
        <v>18</v>
      </c>
      <c r="B36" s="38" t="s">
        <v>74</v>
      </c>
      <c r="C36" s="35" t="s">
        <v>71</v>
      </c>
      <c r="D36" s="33" t="s">
        <v>71</v>
      </c>
      <c r="E36" s="33" t="s">
        <v>71</v>
      </c>
      <c r="F36" s="35" t="s">
        <v>71</v>
      </c>
      <c r="G36" s="33" t="s">
        <v>71</v>
      </c>
      <c r="H36" s="37">
        <f>H37+H38</f>
        <v>226674743.09999999</v>
      </c>
      <c r="I36" s="37">
        <f t="shared" ref="I36:J36" si="18">I37+I38</f>
        <v>225408284.84</v>
      </c>
      <c r="J36" s="37">
        <f t="shared" si="18"/>
        <v>224938714.49000001</v>
      </c>
      <c r="K36" s="54" t="s">
        <v>80</v>
      </c>
      <c r="L36" s="28"/>
    </row>
    <row r="37" spans="1:12" s="4" customFormat="1" ht="17.399999999999999" customHeight="1" x14ac:dyDescent="0.3">
      <c r="A37" s="67"/>
      <c r="B37" s="38" t="s">
        <v>0</v>
      </c>
      <c r="C37" s="35" t="s">
        <v>25</v>
      </c>
      <c r="D37" s="33">
        <v>14</v>
      </c>
      <c r="E37" s="33">
        <v>4</v>
      </c>
      <c r="F37" s="35" t="s">
        <v>28</v>
      </c>
      <c r="G37" s="33" t="s">
        <v>71</v>
      </c>
      <c r="H37" s="37">
        <f>H41+H45</f>
        <v>219274743.09999999</v>
      </c>
      <c r="I37" s="37">
        <f t="shared" ref="I37:J37" si="19">I41+I45</f>
        <v>218008284.84</v>
      </c>
      <c r="J37" s="37">
        <f t="shared" si="19"/>
        <v>217538714.49000001</v>
      </c>
      <c r="K37" s="54"/>
      <c r="L37" s="28"/>
    </row>
    <row r="38" spans="1:12" s="4" customFormat="1" ht="16.8" customHeight="1" x14ac:dyDescent="0.3">
      <c r="A38" s="67"/>
      <c r="B38" s="38" t="s">
        <v>2</v>
      </c>
      <c r="C38" s="35" t="s">
        <v>71</v>
      </c>
      <c r="D38" s="33" t="s">
        <v>71</v>
      </c>
      <c r="E38" s="33" t="s">
        <v>71</v>
      </c>
      <c r="F38" s="35" t="s">
        <v>71</v>
      </c>
      <c r="G38" s="33" t="s">
        <v>71</v>
      </c>
      <c r="H38" s="37">
        <f>H42</f>
        <v>7400000</v>
      </c>
      <c r="I38" s="37">
        <f t="shared" ref="I38:J38" si="20">I42</f>
        <v>7400000</v>
      </c>
      <c r="J38" s="37">
        <f t="shared" si="20"/>
        <v>7400000</v>
      </c>
      <c r="K38" s="54"/>
    </row>
    <row r="39" spans="1:12" s="4" customFormat="1" ht="14.4" customHeight="1" x14ac:dyDescent="0.3">
      <c r="A39" s="67"/>
      <c r="B39" s="48" t="s">
        <v>59</v>
      </c>
      <c r="C39" s="35" t="s">
        <v>71</v>
      </c>
      <c r="D39" s="33" t="s">
        <v>71</v>
      </c>
      <c r="E39" s="33" t="s">
        <v>71</v>
      </c>
      <c r="F39" s="35" t="s">
        <v>71</v>
      </c>
      <c r="G39" s="33" t="s">
        <v>71</v>
      </c>
      <c r="H39" s="37">
        <f>H37+H38</f>
        <v>226674743.09999999</v>
      </c>
      <c r="I39" s="37">
        <f t="shared" ref="I39:J39" si="21">I37+I38</f>
        <v>225408284.84</v>
      </c>
      <c r="J39" s="37">
        <f t="shared" si="21"/>
        <v>224938714.49000001</v>
      </c>
      <c r="K39" s="54"/>
    </row>
    <row r="40" spans="1:12" s="4" customFormat="1" ht="27" customHeight="1" x14ac:dyDescent="0.3">
      <c r="A40" s="68" t="s">
        <v>19</v>
      </c>
      <c r="B40" s="44" t="s">
        <v>29</v>
      </c>
      <c r="C40" s="41" t="s">
        <v>71</v>
      </c>
      <c r="D40" s="42" t="s">
        <v>71</v>
      </c>
      <c r="E40" s="42" t="s">
        <v>71</v>
      </c>
      <c r="F40" s="41" t="s">
        <v>71</v>
      </c>
      <c r="G40" s="42" t="s">
        <v>71</v>
      </c>
      <c r="H40" s="43">
        <f>H41+H42</f>
        <v>225984743.09999999</v>
      </c>
      <c r="I40" s="43">
        <f t="shared" ref="I40:J40" si="22">I41+I42</f>
        <v>224718284.84</v>
      </c>
      <c r="J40" s="43">
        <f t="shared" si="22"/>
        <v>224248714.49000001</v>
      </c>
      <c r="K40" s="51">
        <v>18</v>
      </c>
    </row>
    <row r="41" spans="1:12" s="4" customFormat="1" ht="15.6" customHeight="1" x14ac:dyDescent="0.3">
      <c r="A41" s="68"/>
      <c r="B41" s="44" t="s">
        <v>0</v>
      </c>
      <c r="C41" s="41" t="s">
        <v>25</v>
      </c>
      <c r="D41" s="42">
        <v>14</v>
      </c>
      <c r="E41" s="42">
        <v>4</v>
      </c>
      <c r="F41" s="41" t="s">
        <v>28</v>
      </c>
      <c r="G41" s="42">
        <v>80620</v>
      </c>
      <c r="H41" s="43">
        <v>218584743.09999999</v>
      </c>
      <c r="I41" s="43">
        <v>217318284.84</v>
      </c>
      <c r="J41" s="43">
        <v>216848714.49000001</v>
      </c>
      <c r="K41" s="51"/>
    </row>
    <row r="42" spans="1:12" s="4" customFormat="1" ht="15.6" customHeight="1" x14ac:dyDescent="0.3">
      <c r="A42" s="68"/>
      <c r="B42" s="44" t="s">
        <v>15</v>
      </c>
      <c r="C42" s="41" t="s">
        <v>71</v>
      </c>
      <c r="D42" s="42" t="s">
        <v>71</v>
      </c>
      <c r="E42" s="42" t="s">
        <v>71</v>
      </c>
      <c r="F42" s="41" t="s">
        <v>71</v>
      </c>
      <c r="G42" s="42" t="s">
        <v>71</v>
      </c>
      <c r="H42" s="43">
        <v>7400000</v>
      </c>
      <c r="I42" s="43">
        <v>7400000</v>
      </c>
      <c r="J42" s="43">
        <v>7400000</v>
      </c>
      <c r="K42" s="51"/>
    </row>
    <row r="43" spans="1:12" s="4" customFormat="1" ht="13.2" customHeight="1" x14ac:dyDescent="0.3">
      <c r="A43" s="68"/>
      <c r="B43" s="47" t="s">
        <v>59</v>
      </c>
      <c r="C43" s="41" t="s">
        <v>71</v>
      </c>
      <c r="D43" s="42" t="s">
        <v>71</v>
      </c>
      <c r="E43" s="42" t="s">
        <v>71</v>
      </c>
      <c r="F43" s="41" t="s">
        <v>71</v>
      </c>
      <c r="G43" s="42" t="s">
        <v>71</v>
      </c>
      <c r="H43" s="43">
        <f>H41+H42</f>
        <v>225984743.09999999</v>
      </c>
      <c r="I43" s="43">
        <f t="shared" ref="I43:J43" si="23">I41+I42</f>
        <v>224718284.84</v>
      </c>
      <c r="J43" s="43">
        <f t="shared" si="23"/>
        <v>224248714.49000001</v>
      </c>
      <c r="K43" s="51"/>
    </row>
    <row r="44" spans="1:12" s="4" customFormat="1" ht="28.8" customHeight="1" x14ac:dyDescent="0.3">
      <c r="A44" s="68" t="s">
        <v>20</v>
      </c>
      <c r="B44" s="47" t="s">
        <v>40</v>
      </c>
      <c r="C44" s="41" t="s">
        <v>25</v>
      </c>
      <c r="D44" s="42">
        <v>14</v>
      </c>
      <c r="E44" s="42">
        <v>4</v>
      </c>
      <c r="F44" s="41" t="s">
        <v>28</v>
      </c>
      <c r="G44" s="42">
        <v>82510</v>
      </c>
      <c r="H44" s="43">
        <f>H45</f>
        <v>690000</v>
      </c>
      <c r="I44" s="43">
        <f t="shared" ref="I44:J44" si="24">I45</f>
        <v>690000</v>
      </c>
      <c r="J44" s="43">
        <f t="shared" si="24"/>
        <v>690000</v>
      </c>
      <c r="K44" s="51">
        <v>18</v>
      </c>
    </row>
    <row r="45" spans="1:12" s="4" customFormat="1" ht="15.6" customHeight="1" x14ac:dyDescent="0.3">
      <c r="A45" s="68"/>
      <c r="B45" s="44" t="s">
        <v>0</v>
      </c>
      <c r="C45" s="41" t="s">
        <v>25</v>
      </c>
      <c r="D45" s="42">
        <v>14</v>
      </c>
      <c r="E45" s="42">
        <v>4</v>
      </c>
      <c r="F45" s="41" t="s">
        <v>28</v>
      </c>
      <c r="G45" s="42">
        <v>82510</v>
      </c>
      <c r="H45" s="43">
        <v>690000</v>
      </c>
      <c r="I45" s="43">
        <v>690000</v>
      </c>
      <c r="J45" s="43">
        <v>690000</v>
      </c>
      <c r="K45" s="51"/>
    </row>
    <row r="46" spans="1:12" s="4" customFormat="1" ht="13.8" customHeight="1" x14ac:dyDescent="0.3">
      <c r="A46" s="68"/>
      <c r="B46" s="47" t="s">
        <v>59</v>
      </c>
      <c r="C46" s="41" t="s">
        <v>71</v>
      </c>
      <c r="D46" s="42" t="s">
        <v>71</v>
      </c>
      <c r="E46" s="42" t="s">
        <v>71</v>
      </c>
      <c r="F46" s="41" t="s">
        <v>71</v>
      </c>
      <c r="G46" s="42" t="s">
        <v>71</v>
      </c>
      <c r="H46" s="43">
        <f>H45</f>
        <v>690000</v>
      </c>
      <c r="I46" s="43">
        <f t="shared" ref="I46:J46" si="25">I45</f>
        <v>690000</v>
      </c>
      <c r="J46" s="43">
        <f t="shared" si="25"/>
        <v>690000</v>
      </c>
      <c r="K46" s="51"/>
    </row>
    <row r="47" spans="1:12" s="4" customFormat="1" ht="26.4" customHeight="1" x14ac:dyDescent="0.3">
      <c r="A47" s="67" t="s">
        <v>21</v>
      </c>
      <c r="B47" s="38" t="s">
        <v>75</v>
      </c>
      <c r="C47" s="35" t="s">
        <v>71</v>
      </c>
      <c r="D47" s="33" t="s">
        <v>71</v>
      </c>
      <c r="E47" s="33" t="s">
        <v>71</v>
      </c>
      <c r="F47" s="35" t="s">
        <v>71</v>
      </c>
      <c r="G47" s="33" t="s">
        <v>71</v>
      </c>
      <c r="H47" s="45">
        <f>H48+H49+H50</f>
        <v>468000</v>
      </c>
      <c r="I47" s="45">
        <f>I48+I49+I50</f>
        <v>468000</v>
      </c>
      <c r="J47" s="45">
        <f>J48+J49+J50</f>
        <v>468000</v>
      </c>
      <c r="K47" s="53">
        <v>20</v>
      </c>
    </row>
    <row r="48" spans="1:12" s="4" customFormat="1" ht="13.2" customHeight="1" x14ac:dyDescent="0.3">
      <c r="A48" s="67"/>
      <c r="B48" s="38" t="s">
        <v>0</v>
      </c>
      <c r="C48" s="35" t="s">
        <v>25</v>
      </c>
      <c r="D48" s="33">
        <v>14</v>
      </c>
      <c r="E48" s="33">
        <v>4</v>
      </c>
      <c r="F48" s="35" t="s">
        <v>30</v>
      </c>
      <c r="G48" s="33" t="s">
        <v>31</v>
      </c>
      <c r="H48" s="37">
        <f t="shared" ref="H48:J49" si="26">H53</f>
        <v>140400</v>
      </c>
      <c r="I48" s="37">
        <f t="shared" si="26"/>
        <v>140400</v>
      </c>
      <c r="J48" s="37">
        <f t="shared" si="26"/>
        <v>140400</v>
      </c>
      <c r="K48" s="53"/>
    </row>
    <row r="49" spans="1:11" s="4" customFormat="1" ht="13.8" customHeight="1" x14ac:dyDescent="0.3">
      <c r="A49" s="67"/>
      <c r="B49" s="38" t="s">
        <v>1</v>
      </c>
      <c r="C49" s="35" t="s">
        <v>25</v>
      </c>
      <c r="D49" s="33">
        <v>14</v>
      </c>
      <c r="E49" s="33">
        <v>4</v>
      </c>
      <c r="F49" s="35" t="s">
        <v>30</v>
      </c>
      <c r="G49" s="33" t="s">
        <v>31</v>
      </c>
      <c r="H49" s="37">
        <f t="shared" si="26"/>
        <v>327600</v>
      </c>
      <c r="I49" s="37">
        <f t="shared" si="26"/>
        <v>327600</v>
      </c>
      <c r="J49" s="37">
        <f t="shared" si="26"/>
        <v>327600</v>
      </c>
      <c r="K49" s="53"/>
    </row>
    <row r="50" spans="1:11" s="4" customFormat="1" ht="15" customHeight="1" x14ac:dyDescent="0.3">
      <c r="A50" s="67"/>
      <c r="B50" s="38" t="s">
        <v>2</v>
      </c>
      <c r="C50" s="35" t="s">
        <v>71</v>
      </c>
      <c r="D50" s="33" t="s">
        <v>71</v>
      </c>
      <c r="E50" s="33" t="s">
        <v>71</v>
      </c>
      <c r="F50" s="35" t="s">
        <v>71</v>
      </c>
      <c r="G50" s="33" t="s">
        <v>71</v>
      </c>
      <c r="H50" s="37">
        <f>H55</f>
        <v>0</v>
      </c>
      <c r="I50" s="37">
        <v>0</v>
      </c>
      <c r="J50" s="37">
        <v>0</v>
      </c>
      <c r="K50" s="53"/>
    </row>
    <row r="51" spans="1:11" s="4" customFormat="1" ht="12.6" customHeight="1" x14ac:dyDescent="0.3">
      <c r="A51" s="67"/>
      <c r="B51" s="48" t="s">
        <v>59</v>
      </c>
      <c r="C51" s="35" t="s">
        <v>71</v>
      </c>
      <c r="D51" s="33" t="s">
        <v>71</v>
      </c>
      <c r="E51" s="33" t="s">
        <v>71</v>
      </c>
      <c r="F51" s="35" t="s">
        <v>71</v>
      </c>
      <c r="G51" s="33" t="s">
        <v>71</v>
      </c>
      <c r="H51" s="37">
        <f>H48+H49</f>
        <v>468000</v>
      </c>
      <c r="I51" s="37">
        <f t="shared" ref="I51:J51" si="27">I48+I49</f>
        <v>468000</v>
      </c>
      <c r="J51" s="37">
        <f t="shared" si="27"/>
        <v>468000</v>
      </c>
      <c r="K51" s="53"/>
    </row>
    <row r="52" spans="1:11" s="4" customFormat="1" ht="24" customHeight="1" x14ac:dyDescent="0.3">
      <c r="A52" s="68" t="s">
        <v>34</v>
      </c>
      <c r="B52" s="44" t="s">
        <v>49</v>
      </c>
      <c r="C52" s="41" t="s">
        <v>71</v>
      </c>
      <c r="D52" s="42" t="s">
        <v>71</v>
      </c>
      <c r="E52" s="42" t="s">
        <v>71</v>
      </c>
      <c r="F52" s="41" t="s">
        <v>71</v>
      </c>
      <c r="G52" s="42" t="s">
        <v>71</v>
      </c>
      <c r="H52" s="46">
        <f>H53+H54+H55</f>
        <v>468000</v>
      </c>
      <c r="I52" s="46">
        <f t="shared" ref="I52:J52" si="28">I53+I54+I55</f>
        <v>468000</v>
      </c>
      <c r="J52" s="46">
        <f t="shared" si="28"/>
        <v>468000</v>
      </c>
      <c r="K52" s="51">
        <v>20</v>
      </c>
    </row>
    <row r="53" spans="1:11" s="4" customFormat="1" ht="15" customHeight="1" x14ac:dyDescent="0.3">
      <c r="A53" s="68"/>
      <c r="B53" s="44" t="s">
        <v>0</v>
      </c>
      <c r="C53" s="41" t="s">
        <v>25</v>
      </c>
      <c r="D53" s="42">
        <v>14</v>
      </c>
      <c r="E53" s="42">
        <v>4</v>
      </c>
      <c r="F53" s="41" t="s">
        <v>30</v>
      </c>
      <c r="G53" s="42" t="s">
        <v>31</v>
      </c>
      <c r="H53" s="43">
        <v>140400</v>
      </c>
      <c r="I53" s="43">
        <v>140400</v>
      </c>
      <c r="J53" s="43">
        <v>140400</v>
      </c>
      <c r="K53" s="51"/>
    </row>
    <row r="54" spans="1:11" s="4" customFormat="1" ht="14.4" customHeight="1" x14ac:dyDescent="0.3">
      <c r="A54" s="68"/>
      <c r="B54" s="44" t="s">
        <v>1</v>
      </c>
      <c r="C54" s="41" t="s">
        <v>25</v>
      </c>
      <c r="D54" s="42">
        <v>14</v>
      </c>
      <c r="E54" s="42">
        <v>4</v>
      </c>
      <c r="F54" s="41" t="s">
        <v>30</v>
      </c>
      <c r="G54" s="42" t="s">
        <v>31</v>
      </c>
      <c r="H54" s="43">
        <v>327600</v>
      </c>
      <c r="I54" s="43">
        <v>327600</v>
      </c>
      <c r="J54" s="43">
        <v>327600</v>
      </c>
      <c r="K54" s="51"/>
    </row>
    <row r="55" spans="1:11" s="4" customFormat="1" ht="13.8" customHeight="1" x14ac:dyDescent="0.3">
      <c r="A55" s="68"/>
      <c r="B55" s="44" t="s">
        <v>2</v>
      </c>
      <c r="C55" s="41" t="s">
        <v>71</v>
      </c>
      <c r="D55" s="42" t="s">
        <v>71</v>
      </c>
      <c r="E55" s="42" t="s">
        <v>71</v>
      </c>
      <c r="F55" s="41" t="s">
        <v>71</v>
      </c>
      <c r="G55" s="42" t="s">
        <v>71</v>
      </c>
      <c r="H55" s="43">
        <v>0</v>
      </c>
      <c r="I55" s="43">
        <v>0</v>
      </c>
      <c r="J55" s="43">
        <v>0</v>
      </c>
      <c r="K55" s="51"/>
    </row>
    <row r="56" spans="1:11" s="4" customFormat="1" ht="14.4" customHeight="1" x14ac:dyDescent="0.3">
      <c r="A56" s="68"/>
      <c r="B56" s="47" t="s">
        <v>59</v>
      </c>
      <c r="C56" s="41" t="s">
        <v>71</v>
      </c>
      <c r="D56" s="42" t="s">
        <v>71</v>
      </c>
      <c r="E56" s="42" t="s">
        <v>71</v>
      </c>
      <c r="F56" s="41" t="s">
        <v>71</v>
      </c>
      <c r="G56" s="42" t="s">
        <v>71</v>
      </c>
      <c r="H56" s="43">
        <f>H53+H54+H55</f>
        <v>468000</v>
      </c>
      <c r="I56" s="43">
        <f t="shared" ref="I56:J56" si="29">I53+I54+I55</f>
        <v>468000</v>
      </c>
      <c r="J56" s="43">
        <f t="shared" si="29"/>
        <v>468000</v>
      </c>
      <c r="K56" s="51"/>
    </row>
    <row r="57" spans="1:11" s="4" customFormat="1" ht="24" customHeight="1" x14ac:dyDescent="0.3">
      <c r="A57" s="67" t="s">
        <v>37</v>
      </c>
      <c r="B57" s="38" t="s">
        <v>76</v>
      </c>
      <c r="C57" s="35" t="s">
        <v>25</v>
      </c>
      <c r="D57" s="33">
        <v>14</v>
      </c>
      <c r="E57" s="33">
        <v>1</v>
      </c>
      <c r="F57" s="35" t="s">
        <v>36</v>
      </c>
      <c r="G57" s="33" t="s">
        <v>71</v>
      </c>
      <c r="H57" s="45">
        <f>H58+H59+H60</f>
        <v>176713965.25999999</v>
      </c>
      <c r="I57" s="45">
        <f t="shared" ref="I57:J57" si="30">I58+I59+I60</f>
        <v>133478447.26000001</v>
      </c>
      <c r="J57" s="45">
        <f t="shared" si="30"/>
        <v>2686440</v>
      </c>
      <c r="K57" s="52" t="s">
        <v>97</v>
      </c>
    </row>
    <row r="58" spans="1:11" s="4" customFormat="1" ht="14.4" customHeight="1" x14ac:dyDescent="0.3">
      <c r="A58" s="67"/>
      <c r="B58" s="38" t="s">
        <v>0</v>
      </c>
      <c r="C58" s="35" t="s">
        <v>25</v>
      </c>
      <c r="D58" s="33">
        <v>14</v>
      </c>
      <c r="E58" s="33">
        <v>1</v>
      </c>
      <c r="F58" s="35" t="s">
        <v>36</v>
      </c>
      <c r="G58" s="33" t="s">
        <v>71</v>
      </c>
      <c r="H58" s="37">
        <f>H63+H68+H73+H81</f>
        <v>1768940.26</v>
      </c>
      <c r="I58" s="37">
        <f t="shared" ref="I58:J58" si="31">I63+I68+I73+I81</f>
        <v>1336729.26</v>
      </c>
      <c r="J58" s="37">
        <f t="shared" si="31"/>
        <v>26865</v>
      </c>
      <c r="K58" s="51"/>
    </row>
    <row r="59" spans="1:11" s="4" customFormat="1" ht="13.2" customHeight="1" x14ac:dyDescent="0.3">
      <c r="A59" s="67"/>
      <c r="B59" s="38" t="s">
        <v>81</v>
      </c>
      <c r="C59" s="35" t="s">
        <v>25</v>
      </c>
      <c r="D59" s="33">
        <v>14</v>
      </c>
      <c r="E59" s="33">
        <v>1</v>
      </c>
      <c r="F59" s="35" t="s">
        <v>36</v>
      </c>
      <c r="G59" s="33" t="s">
        <v>71</v>
      </c>
      <c r="H59" s="37">
        <f>H69+H64</f>
        <v>6618900</v>
      </c>
      <c r="I59" s="37">
        <f t="shared" ref="I59:J59" si="32">I69+I64</f>
        <v>7070300</v>
      </c>
      <c r="J59" s="37">
        <f t="shared" si="32"/>
        <v>2500000</v>
      </c>
      <c r="K59" s="51"/>
    </row>
    <row r="60" spans="1:11" s="4" customFormat="1" ht="13.8" customHeight="1" x14ac:dyDescent="0.3">
      <c r="A60" s="67"/>
      <c r="B60" s="38" t="s">
        <v>1</v>
      </c>
      <c r="C60" s="35" t="s">
        <v>25</v>
      </c>
      <c r="D60" s="33">
        <v>14</v>
      </c>
      <c r="E60" s="33">
        <v>1</v>
      </c>
      <c r="F60" s="35" t="s">
        <v>36</v>
      </c>
      <c r="G60" s="33" t="s">
        <v>71</v>
      </c>
      <c r="H60" s="37">
        <f>H65+H70+H74+H86</f>
        <v>168326125</v>
      </c>
      <c r="I60" s="37">
        <f>I65+I70+I74+I86</f>
        <v>125071418</v>
      </c>
      <c r="J60" s="37">
        <f t="shared" ref="J60" si="33">J65+J70+J74</f>
        <v>159575</v>
      </c>
      <c r="K60" s="51"/>
    </row>
    <row r="61" spans="1:11" s="4" customFormat="1" ht="13.8" customHeight="1" x14ac:dyDescent="0.3">
      <c r="A61" s="67"/>
      <c r="B61" s="48" t="s">
        <v>59</v>
      </c>
      <c r="C61" s="35" t="s">
        <v>71</v>
      </c>
      <c r="D61" s="33" t="s">
        <v>71</v>
      </c>
      <c r="E61" s="33" t="s">
        <v>71</v>
      </c>
      <c r="F61" s="35" t="s">
        <v>71</v>
      </c>
      <c r="G61" s="33" t="s">
        <v>71</v>
      </c>
      <c r="H61" s="37">
        <f>H58+H59+H60</f>
        <v>176713965.25999999</v>
      </c>
      <c r="I61" s="37">
        <f t="shared" ref="I61:J61" si="34">I58+I59+I60</f>
        <v>133478447.26000001</v>
      </c>
      <c r="J61" s="37">
        <f t="shared" si="34"/>
        <v>2686440</v>
      </c>
      <c r="K61" s="51"/>
    </row>
    <row r="62" spans="1:11" s="4" customFormat="1" ht="66.599999999999994" customHeight="1" x14ac:dyDescent="0.3">
      <c r="A62" s="68" t="s">
        <v>38</v>
      </c>
      <c r="B62" s="44" t="s">
        <v>45</v>
      </c>
      <c r="C62" s="41" t="s">
        <v>25</v>
      </c>
      <c r="D62" s="42">
        <v>14</v>
      </c>
      <c r="E62" s="42">
        <v>1</v>
      </c>
      <c r="F62" s="41" t="s">
        <v>36</v>
      </c>
      <c r="G62" s="42">
        <v>50810</v>
      </c>
      <c r="H62" s="43">
        <f>H63+H65</f>
        <v>0</v>
      </c>
      <c r="I62" s="43">
        <f t="shared" ref="I62" si="35">I63+I65</f>
        <v>0</v>
      </c>
      <c r="J62" s="43">
        <f>J63+J64+J65</f>
        <v>2686440</v>
      </c>
      <c r="K62" s="51">
        <v>27</v>
      </c>
    </row>
    <row r="63" spans="1:11" s="4" customFormat="1" ht="13.2" customHeight="1" x14ac:dyDescent="0.3">
      <c r="A63" s="68"/>
      <c r="B63" s="44" t="s">
        <v>0</v>
      </c>
      <c r="C63" s="41" t="s">
        <v>25</v>
      </c>
      <c r="D63" s="42">
        <v>14</v>
      </c>
      <c r="E63" s="42">
        <v>1</v>
      </c>
      <c r="F63" s="41" t="s">
        <v>36</v>
      </c>
      <c r="G63" s="42">
        <v>50810</v>
      </c>
      <c r="H63" s="43">
        <v>0</v>
      </c>
      <c r="I63" s="43">
        <v>0</v>
      </c>
      <c r="J63" s="43">
        <v>26865</v>
      </c>
      <c r="K63" s="51"/>
    </row>
    <row r="64" spans="1:11" s="4" customFormat="1" ht="14.4" customHeight="1" x14ac:dyDescent="0.3">
      <c r="A64" s="68"/>
      <c r="B64" s="44" t="s">
        <v>81</v>
      </c>
      <c r="C64" s="41" t="s">
        <v>25</v>
      </c>
      <c r="D64" s="42">
        <v>14</v>
      </c>
      <c r="E64" s="42">
        <v>1</v>
      </c>
      <c r="F64" s="41" t="s">
        <v>36</v>
      </c>
      <c r="G64" s="42">
        <v>50810</v>
      </c>
      <c r="H64" s="43"/>
      <c r="I64" s="43"/>
      <c r="J64" s="43">
        <v>2500000</v>
      </c>
      <c r="K64" s="51"/>
    </row>
    <row r="65" spans="1:12" s="4" customFormat="1" ht="13.8" customHeight="1" x14ac:dyDescent="0.3">
      <c r="A65" s="68"/>
      <c r="B65" s="44" t="s">
        <v>1</v>
      </c>
      <c r="C65" s="41" t="s">
        <v>25</v>
      </c>
      <c r="D65" s="42">
        <v>14</v>
      </c>
      <c r="E65" s="42">
        <v>1</v>
      </c>
      <c r="F65" s="41" t="s">
        <v>36</v>
      </c>
      <c r="G65" s="42">
        <v>50810</v>
      </c>
      <c r="H65" s="43">
        <v>0</v>
      </c>
      <c r="I65" s="43">
        <v>0</v>
      </c>
      <c r="J65" s="43">
        <v>159575</v>
      </c>
      <c r="K65" s="51"/>
    </row>
    <row r="66" spans="1:12" s="4" customFormat="1" ht="12" customHeight="1" x14ac:dyDescent="0.3">
      <c r="A66" s="68"/>
      <c r="B66" s="47" t="s">
        <v>59</v>
      </c>
      <c r="C66" s="41" t="s">
        <v>71</v>
      </c>
      <c r="D66" s="42" t="s">
        <v>71</v>
      </c>
      <c r="E66" s="42" t="s">
        <v>71</v>
      </c>
      <c r="F66" s="41" t="s">
        <v>71</v>
      </c>
      <c r="G66" s="42" t="s">
        <v>71</v>
      </c>
      <c r="H66" s="43">
        <f>H63+H65</f>
        <v>0</v>
      </c>
      <c r="I66" s="43">
        <f t="shared" ref="I66" si="36">I63+I65</f>
        <v>0</v>
      </c>
      <c r="J66" s="43">
        <f>J63+J64+J65</f>
        <v>2686440</v>
      </c>
      <c r="K66" s="51"/>
    </row>
    <row r="67" spans="1:12" s="4" customFormat="1" ht="39" customHeight="1" x14ac:dyDescent="0.3">
      <c r="A67" s="68" t="s">
        <v>39</v>
      </c>
      <c r="B67" s="44" t="s">
        <v>42</v>
      </c>
      <c r="C67" s="41" t="s">
        <v>25</v>
      </c>
      <c r="D67" s="42">
        <v>14</v>
      </c>
      <c r="E67" s="42">
        <v>1</v>
      </c>
      <c r="F67" s="41" t="s">
        <v>36</v>
      </c>
      <c r="G67" s="42">
        <v>52290</v>
      </c>
      <c r="H67" s="43">
        <f>H68+H69+H70</f>
        <v>6755109</v>
      </c>
      <c r="I67" s="43">
        <f t="shared" ref="I67:J67" si="37">I68+I69+I70</f>
        <v>7215821</v>
      </c>
      <c r="J67" s="43">
        <f t="shared" si="37"/>
        <v>0</v>
      </c>
      <c r="K67" s="51">
        <v>23</v>
      </c>
      <c r="L67" s="15"/>
    </row>
    <row r="68" spans="1:12" s="4" customFormat="1" ht="12" customHeight="1" x14ac:dyDescent="0.3">
      <c r="A68" s="68"/>
      <c r="B68" s="44" t="s">
        <v>0</v>
      </c>
      <c r="C68" s="41" t="s">
        <v>25</v>
      </c>
      <c r="D68" s="42">
        <v>14</v>
      </c>
      <c r="E68" s="42">
        <v>1</v>
      </c>
      <c r="F68" s="41" t="s">
        <v>36</v>
      </c>
      <c r="G68" s="42">
        <v>52290</v>
      </c>
      <c r="H68" s="43">
        <v>69351</v>
      </c>
      <c r="I68" s="43">
        <v>74103</v>
      </c>
      <c r="J68" s="43">
        <v>0</v>
      </c>
      <c r="K68" s="51"/>
      <c r="L68" s="15"/>
    </row>
    <row r="69" spans="1:12" s="4" customFormat="1" ht="14.4" customHeight="1" x14ac:dyDescent="0.3">
      <c r="A69" s="68"/>
      <c r="B69" s="44" t="s">
        <v>81</v>
      </c>
      <c r="C69" s="41" t="s">
        <v>25</v>
      </c>
      <c r="D69" s="42">
        <v>14</v>
      </c>
      <c r="E69" s="42">
        <v>1</v>
      </c>
      <c r="F69" s="41" t="s">
        <v>36</v>
      </c>
      <c r="G69" s="42">
        <v>52290</v>
      </c>
      <c r="H69" s="43">
        <v>6618900</v>
      </c>
      <c r="I69" s="43">
        <v>7070300</v>
      </c>
      <c r="J69" s="43">
        <v>0</v>
      </c>
      <c r="K69" s="51"/>
      <c r="L69" s="15"/>
    </row>
    <row r="70" spans="1:12" s="4" customFormat="1" ht="12" customHeight="1" x14ac:dyDescent="0.3">
      <c r="A70" s="68"/>
      <c r="B70" s="44" t="s">
        <v>1</v>
      </c>
      <c r="C70" s="41" t="s">
        <v>25</v>
      </c>
      <c r="D70" s="42">
        <v>14</v>
      </c>
      <c r="E70" s="42">
        <v>1</v>
      </c>
      <c r="F70" s="41" t="s">
        <v>36</v>
      </c>
      <c r="G70" s="42">
        <v>52290</v>
      </c>
      <c r="H70" s="43">
        <v>66858</v>
      </c>
      <c r="I70" s="43">
        <v>71418</v>
      </c>
      <c r="J70" s="43">
        <v>0</v>
      </c>
      <c r="K70" s="51"/>
      <c r="L70" s="15"/>
    </row>
    <row r="71" spans="1:12" s="4" customFormat="1" ht="11.4" customHeight="1" x14ac:dyDescent="0.3">
      <c r="A71" s="68"/>
      <c r="B71" s="47" t="s">
        <v>59</v>
      </c>
      <c r="C71" s="41" t="s">
        <v>71</v>
      </c>
      <c r="D71" s="42" t="s">
        <v>71</v>
      </c>
      <c r="E71" s="42" t="s">
        <v>71</v>
      </c>
      <c r="F71" s="41" t="s">
        <v>71</v>
      </c>
      <c r="G71" s="42" t="s">
        <v>71</v>
      </c>
      <c r="H71" s="43">
        <f>H68+H69+H70</f>
        <v>6755109</v>
      </c>
      <c r="I71" s="43">
        <f t="shared" ref="I71:J71" si="38">I68+I69+I70</f>
        <v>7215821</v>
      </c>
      <c r="J71" s="43">
        <f t="shared" si="38"/>
        <v>0</v>
      </c>
      <c r="K71" s="51"/>
      <c r="L71" s="15"/>
    </row>
    <row r="72" spans="1:12" s="4" customFormat="1" ht="12.6" customHeight="1" x14ac:dyDescent="0.3">
      <c r="A72" s="68" t="s">
        <v>50</v>
      </c>
      <c r="B72" s="44" t="s">
        <v>52</v>
      </c>
      <c r="C72" s="41" t="s">
        <v>25</v>
      </c>
      <c r="D72" s="42">
        <v>14</v>
      </c>
      <c r="E72" s="42">
        <v>1</v>
      </c>
      <c r="F72" s="41" t="s">
        <v>36</v>
      </c>
      <c r="G72" s="42">
        <v>17680</v>
      </c>
      <c r="H72" s="43">
        <f>H73+H74</f>
        <v>43696230</v>
      </c>
      <c r="I72" s="43">
        <f>I73+I74</f>
        <v>0</v>
      </c>
      <c r="J72" s="43">
        <f>J73+J74</f>
        <v>0</v>
      </c>
      <c r="K72" s="56" t="s">
        <v>99</v>
      </c>
      <c r="L72" s="15"/>
    </row>
    <row r="73" spans="1:12" s="4" customFormat="1" ht="13.2" customHeight="1" x14ac:dyDescent="0.3">
      <c r="A73" s="68"/>
      <c r="B73" s="44" t="s">
        <v>0</v>
      </c>
      <c r="C73" s="41" t="s">
        <v>25</v>
      </c>
      <c r="D73" s="42">
        <v>14</v>
      </c>
      <c r="E73" s="42">
        <v>1</v>
      </c>
      <c r="F73" s="41" t="s">
        <v>36</v>
      </c>
      <c r="G73" s="42">
        <v>17680</v>
      </c>
      <c r="H73" s="43">
        <f>H77</f>
        <v>436963</v>
      </c>
      <c r="I73" s="43">
        <f t="shared" ref="I73:J73" si="39">I77</f>
        <v>0</v>
      </c>
      <c r="J73" s="43">
        <f t="shared" si="39"/>
        <v>0</v>
      </c>
      <c r="K73" s="51"/>
      <c r="L73" s="15"/>
    </row>
    <row r="74" spans="1:12" s="4" customFormat="1" ht="12" customHeight="1" x14ac:dyDescent="0.3">
      <c r="A74" s="68"/>
      <c r="B74" s="44" t="s">
        <v>1</v>
      </c>
      <c r="C74" s="41" t="s">
        <v>25</v>
      </c>
      <c r="D74" s="42">
        <v>14</v>
      </c>
      <c r="E74" s="42">
        <v>1</v>
      </c>
      <c r="F74" s="41" t="s">
        <v>36</v>
      </c>
      <c r="G74" s="42">
        <v>17680</v>
      </c>
      <c r="H74" s="43">
        <f>H78</f>
        <v>43259267</v>
      </c>
      <c r="I74" s="43">
        <f>I78</f>
        <v>0</v>
      </c>
      <c r="J74" s="43">
        <f>J78</f>
        <v>0</v>
      </c>
      <c r="K74" s="51"/>
      <c r="L74" s="15"/>
    </row>
    <row r="75" spans="1:12" s="4" customFormat="1" ht="12" customHeight="1" x14ac:dyDescent="0.3">
      <c r="A75" s="68"/>
      <c r="B75" s="47" t="s">
        <v>59</v>
      </c>
      <c r="C75" s="41" t="s">
        <v>71</v>
      </c>
      <c r="D75" s="42" t="s">
        <v>71</v>
      </c>
      <c r="E75" s="42" t="s">
        <v>71</v>
      </c>
      <c r="F75" s="41" t="s">
        <v>71</v>
      </c>
      <c r="G75" s="42" t="s">
        <v>71</v>
      </c>
      <c r="H75" s="43">
        <f>H73+H74</f>
        <v>43696230</v>
      </c>
      <c r="I75" s="43"/>
      <c r="J75" s="43"/>
      <c r="K75" s="51"/>
      <c r="L75" s="15"/>
    </row>
    <row r="76" spans="1:12" s="21" customFormat="1" ht="26.4" customHeight="1" x14ac:dyDescent="0.3">
      <c r="A76" s="68" t="s">
        <v>51</v>
      </c>
      <c r="B76" s="44" t="s">
        <v>68</v>
      </c>
      <c r="C76" s="41" t="s">
        <v>25</v>
      </c>
      <c r="D76" s="42">
        <v>14</v>
      </c>
      <c r="E76" s="42">
        <v>1</v>
      </c>
      <c r="F76" s="41" t="s">
        <v>36</v>
      </c>
      <c r="G76" s="42">
        <v>17680</v>
      </c>
      <c r="H76" s="43">
        <f>H77+H78</f>
        <v>43696230</v>
      </c>
      <c r="I76" s="43">
        <v>0</v>
      </c>
      <c r="J76" s="43">
        <f>J77+J78</f>
        <v>0</v>
      </c>
      <c r="K76" s="55" t="s">
        <v>98</v>
      </c>
      <c r="L76" s="23"/>
    </row>
    <row r="77" spans="1:12" s="21" customFormat="1" ht="13.8" customHeight="1" x14ac:dyDescent="0.3">
      <c r="A77" s="68"/>
      <c r="B77" s="44" t="s">
        <v>0</v>
      </c>
      <c r="C77" s="41" t="s">
        <v>25</v>
      </c>
      <c r="D77" s="42">
        <v>14</v>
      </c>
      <c r="E77" s="42">
        <v>1</v>
      </c>
      <c r="F77" s="41" t="s">
        <v>36</v>
      </c>
      <c r="G77" s="42">
        <v>17680</v>
      </c>
      <c r="H77" s="43">
        <v>436963</v>
      </c>
      <c r="I77" s="43">
        <v>0</v>
      </c>
      <c r="J77" s="43">
        <v>0</v>
      </c>
      <c r="K77" s="55"/>
      <c r="L77" s="23"/>
    </row>
    <row r="78" spans="1:12" s="21" customFormat="1" ht="12.6" customHeight="1" x14ac:dyDescent="0.3">
      <c r="A78" s="68"/>
      <c r="B78" s="44" t="s">
        <v>1</v>
      </c>
      <c r="C78" s="41" t="s">
        <v>25</v>
      </c>
      <c r="D78" s="42">
        <v>14</v>
      </c>
      <c r="E78" s="42">
        <v>1</v>
      </c>
      <c r="F78" s="41" t="s">
        <v>36</v>
      </c>
      <c r="G78" s="42">
        <v>17680</v>
      </c>
      <c r="H78" s="43">
        <v>43259267</v>
      </c>
      <c r="I78" s="43">
        <v>0</v>
      </c>
      <c r="J78" s="43">
        <v>0</v>
      </c>
      <c r="K78" s="55"/>
      <c r="L78" s="23"/>
    </row>
    <row r="79" spans="1:12" s="21" customFormat="1" ht="12.6" customHeight="1" x14ac:dyDescent="0.3">
      <c r="A79" s="68"/>
      <c r="B79" s="47" t="s">
        <v>59</v>
      </c>
      <c r="C79" s="41" t="s">
        <v>71</v>
      </c>
      <c r="D79" s="42" t="s">
        <v>71</v>
      </c>
      <c r="E79" s="42" t="s">
        <v>71</v>
      </c>
      <c r="F79" s="41" t="s">
        <v>71</v>
      </c>
      <c r="G79" s="42" t="s">
        <v>71</v>
      </c>
      <c r="H79" s="43">
        <f>H77+H78</f>
        <v>43696230</v>
      </c>
      <c r="I79" s="43">
        <f t="shared" ref="I79:J79" si="40">I77+I78</f>
        <v>0</v>
      </c>
      <c r="J79" s="43">
        <f t="shared" si="40"/>
        <v>0</v>
      </c>
      <c r="K79" s="55"/>
      <c r="L79" s="23"/>
    </row>
    <row r="80" spans="1:12" s="4" customFormat="1" ht="30" customHeight="1" x14ac:dyDescent="0.3">
      <c r="A80" s="60" t="s">
        <v>86</v>
      </c>
      <c r="B80" s="47" t="s">
        <v>84</v>
      </c>
      <c r="C80" s="41" t="s">
        <v>85</v>
      </c>
      <c r="D80" s="42">
        <v>14</v>
      </c>
      <c r="E80" s="42">
        <v>1</v>
      </c>
      <c r="F80" s="41" t="s">
        <v>89</v>
      </c>
      <c r="G80" s="42">
        <v>11270</v>
      </c>
      <c r="H80" s="43">
        <f>H81+H82</f>
        <v>126262626.26000001</v>
      </c>
      <c r="I80" s="43">
        <f t="shared" ref="I80:J80" si="41">I81+I82</f>
        <v>126262626.26000001</v>
      </c>
      <c r="J80" s="43">
        <f t="shared" si="41"/>
        <v>0</v>
      </c>
      <c r="K80" s="63" t="s">
        <v>100</v>
      </c>
    </row>
    <row r="81" spans="1:12" s="4" customFormat="1" ht="16.8" customHeight="1" x14ac:dyDescent="0.3">
      <c r="A81" s="61"/>
      <c r="B81" s="44" t="s">
        <v>0</v>
      </c>
      <c r="C81" s="41" t="s">
        <v>85</v>
      </c>
      <c r="D81" s="42">
        <v>14</v>
      </c>
      <c r="E81" s="42">
        <v>1</v>
      </c>
      <c r="F81" s="41" t="s">
        <v>89</v>
      </c>
      <c r="G81" s="42">
        <v>11270</v>
      </c>
      <c r="H81" s="43">
        <v>1262626.26</v>
      </c>
      <c r="I81" s="43">
        <v>1262626.26</v>
      </c>
      <c r="J81" s="43">
        <v>0</v>
      </c>
      <c r="K81" s="64"/>
    </row>
    <row r="82" spans="1:12" s="4" customFormat="1" ht="16.8" customHeight="1" x14ac:dyDescent="0.3">
      <c r="A82" s="61"/>
      <c r="B82" s="44" t="s">
        <v>1</v>
      </c>
      <c r="C82" s="41" t="s">
        <v>85</v>
      </c>
      <c r="D82" s="42">
        <v>14</v>
      </c>
      <c r="E82" s="42">
        <v>1</v>
      </c>
      <c r="F82" s="41" t="s">
        <v>89</v>
      </c>
      <c r="G82" s="42">
        <v>11270</v>
      </c>
      <c r="H82" s="43">
        <v>125000000</v>
      </c>
      <c r="I82" s="43">
        <v>125000000</v>
      </c>
      <c r="J82" s="43">
        <v>0</v>
      </c>
      <c r="K82" s="64"/>
    </row>
    <row r="83" spans="1:12" s="4" customFormat="1" ht="16.8" customHeight="1" x14ac:dyDescent="0.3">
      <c r="A83" s="62"/>
      <c r="B83" s="47" t="s">
        <v>59</v>
      </c>
      <c r="C83" s="41" t="s">
        <v>71</v>
      </c>
      <c r="D83" s="42" t="s">
        <v>71</v>
      </c>
      <c r="E83" s="42" t="s">
        <v>71</v>
      </c>
      <c r="F83" s="41" t="s">
        <v>71</v>
      </c>
      <c r="G83" s="42" t="s">
        <v>71</v>
      </c>
      <c r="H83" s="43">
        <f>H81+H82</f>
        <v>126262626.26000001</v>
      </c>
      <c r="I83" s="43">
        <f t="shared" ref="I83:J83" si="42">I81+I82</f>
        <v>126262626.26000001</v>
      </c>
      <c r="J83" s="43">
        <f t="shared" si="42"/>
        <v>0</v>
      </c>
      <c r="K83" s="65"/>
    </row>
    <row r="84" spans="1:12" s="4" customFormat="1" ht="28.8" customHeight="1" x14ac:dyDescent="0.3">
      <c r="A84" s="60" t="s">
        <v>87</v>
      </c>
      <c r="B84" s="47" t="s">
        <v>94</v>
      </c>
      <c r="C84" s="41" t="s">
        <v>85</v>
      </c>
      <c r="D84" s="42">
        <v>14</v>
      </c>
      <c r="E84" s="42">
        <v>1</v>
      </c>
      <c r="F84" s="41" t="s">
        <v>89</v>
      </c>
      <c r="G84" s="42">
        <v>11270</v>
      </c>
      <c r="H84" s="43">
        <f>H85+H86</f>
        <v>126262626.26000001</v>
      </c>
      <c r="I84" s="43">
        <f t="shared" ref="I84:J84" si="43">I85+I86</f>
        <v>126262626.26000001</v>
      </c>
      <c r="J84" s="43">
        <f t="shared" si="43"/>
        <v>0</v>
      </c>
      <c r="K84" s="63" t="s">
        <v>100</v>
      </c>
    </row>
    <row r="85" spans="1:12" s="4" customFormat="1" ht="16.8" customHeight="1" x14ac:dyDescent="0.3">
      <c r="A85" s="61"/>
      <c r="B85" s="44" t="s">
        <v>0</v>
      </c>
      <c r="C85" s="41" t="s">
        <v>85</v>
      </c>
      <c r="D85" s="42">
        <v>14</v>
      </c>
      <c r="E85" s="42">
        <v>1</v>
      </c>
      <c r="F85" s="41" t="s">
        <v>89</v>
      </c>
      <c r="G85" s="42">
        <v>11270</v>
      </c>
      <c r="H85" s="43">
        <v>1262626.26</v>
      </c>
      <c r="I85" s="43">
        <v>1262626.26</v>
      </c>
      <c r="J85" s="43">
        <v>0</v>
      </c>
      <c r="K85" s="64"/>
    </row>
    <row r="86" spans="1:12" s="4" customFormat="1" ht="16.8" customHeight="1" x14ac:dyDescent="0.3">
      <c r="A86" s="61"/>
      <c r="B86" s="44" t="s">
        <v>1</v>
      </c>
      <c r="C86" s="41" t="s">
        <v>85</v>
      </c>
      <c r="D86" s="42">
        <v>14</v>
      </c>
      <c r="E86" s="42">
        <v>1</v>
      </c>
      <c r="F86" s="41" t="s">
        <v>89</v>
      </c>
      <c r="G86" s="42">
        <v>11270</v>
      </c>
      <c r="H86" s="43">
        <v>125000000</v>
      </c>
      <c r="I86" s="43">
        <v>125000000</v>
      </c>
      <c r="J86" s="43">
        <v>0</v>
      </c>
      <c r="K86" s="64"/>
    </row>
    <row r="87" spans="1:12" s="4" customFormat="1" ht="16.8" customHeight="1" x14ac:dyDescent="0.3">
      <c r="A87" s="62"/>
      <c r="B87" s="47" t="s">
        <v>59</v>
      </c>
      <c r="C87" s="41" t="s">
        <v>71</v>
      </c>
      <c r="D87" s="42" t="s">
        <v>71</v>
      </c>
      <c r="E87" s="42" t="s">
        <v>71</v>
      </c>
      <c r="F87" s="41" t="s">
        <v>71</v>
      </c>
      <c r="G87" s="42" t="s">
        <v>71</v>
      </c>
      <c r="H87" s="43">
        <f>H85+H86</f>
        <v>126262626.26000001</v>
      </c>
      <c r="I87" s="43">
        <f t="shared" ref="I87:J87" si="44">I85+I86</f>
        <v>126262626.26000001</v>
      </c>
      <c r="J87" s="43">
        <f t="shared" si="44"/>
        <v>0</v>
      </c>
      <c r="K87" s="65"/>
    </row>
    <row r="88" spans="1:12" s="4" customFormat="1" ht="39.6" x14ac:dyDescent="0.3">
      <c r="A88" s="67" t="s">
        <v>53</v>
      </c>
      <c r="B88" s="38" t="s">
        <v>90</v>
      </c>
      <c r="C88" s="35" t="s">
        <v>25</v>
      </c>
      <c r="D88" s="33">
        <v>14</v>
      </c>
      <c r="E88" s="33">
        <v>4</v>
      </c>
      <c r="F88" s="35" t="s">
        <v>54</v>
      </c>
      <c r="G88" s="33" t="s">
        <v>55</v>
      </c>
      <c r="H88" s="45">
        <f>H89+H90</f>
        <v>0</v>
      </c>
      <c r="I88" s="45">
        <f>I89+I90</f>
        <v>1846260</v>
      </c>
      <c r="J88" s="45">
        <f t="shared" ref="J88" si="45">J89+J90</f>
        <v>0</v>
      </c>
      <c r="K88" s="52">
        <v>31</v>
      </c>
    </row>
    <row r="89" spans="1:12" s="4" customFormat="1" ht="13.8" customHeight="1" x14ac:dyDescent="0.3">
      <c r="A89" s="67"/>
      <c r="B89" s="38" t="s">
        <v>0</v>
      </c>
      <c r="C89" s="35" t="s">
        <v>25</v>
      </c>
      <c r="D89" s="33">
        <v>14</v>
      </c>
      <c r="E89" s="33">
        <v>4</v>
      </c>
      <c r="F89" s="35" t="s">
        <v>54</v>
      </c>
      <c r="G89" s="33" t="s">
        <v>55</v>
      </c>
      <c r="H89" s="37">
        <f t="shared" ref="H89:J89" si="46">H93</f>
        <v>0</v>
      </c>
      <c r="I89" s="37">
        <f t="shared" si="46"/>
        <v>92313</v>
      </c>
      <c r="J89" s="37">
        <f t="shared" si="46"/>
        <v>0</v>
      </c>
      <c r="K89" s="52"/>
    </row>
    <row r="90" spans="1:12" s="4" customFormat="1" ht="12.6" customHeight="1" x14ac:dyDescent="0.3">
      <c r="A90" s="67"/>
      <c r="B90" s="38" t="s">
        <v>1</v>
      </c>
      <c r="C90" s="35" t="s">
        <v>25</v>
      </c>
      <c r="D90" s="33">
        <v>14</v>
      </c>
      <c r="E90" s="33">
        <v>4</v>
      </c>
      <c r="F90" s="35" t="s">
        <v>54</v>
      </c>
      <c r="G90" s="33" t="s">
        <v>55</v>
      </c>
      <c r="H90" s="37">
        <f t="shared" ref="H90:J90" si="47">H94</f>
        <v>0</v>
      </c>
      <c r="I90" s="37">
        <f t="shared" si="47"/>
        <v>1753947</v>
      </c>
      <c r="J90" s="37">
        <f t="shared" si="47"/>
        <v>0</v>
      </c>
      <c r="K90" s="52"/>
    </row>
    <row r="91" spans="1:12" s="4" customFormat="1" ht="10.8" customHeight="1" x14ac:dyDescent="0.3">
      <c r="A91" s="67"/>
      <c r="B91" s="48" t="s">
        <v>59</v>
      </c>
      <c r="C91" s="35" t="s">
        <v>71</v>
      </c>
      <c r="D91" s="33" t="s">
        <v>71</v>
      </c>
      <c r="E91" s="33" t="s">
        <v>71</v>
      </c>
      <c r="F91" s="35" t="s">
        <v>71</v>
      </c>
      <c r="G91" s="33" t="s">
        <v>71</v>
      </c>
      <c r="H91" s="37">
        <f>H89+H90</f>
        <v>0</v>
      </c>
      <c r="I91" s="37">
        <f>I89+I90</f>
        <v>1846260</v>
      </c>
      <c r="J91" s="37">
        <f>J89+J90</f>
        <v>0</v>
      </c>
      <c r="K91" s="52"/>
    </row>
    <row r="92" spans="1:12" s="4" customFormat="1" ht="38.4" customHeight="1" x14ac:dyDescent="0.3">
      <c r="A92" s="68" t="s">
        <v>56</v>
      </c>
      <c r="B92" s="44" t="s">
        <v>57</v>
      </c>
      <c r="C92" s="41" t="s">
        <v>25</v>
      </c>
      <c r="D92" s="42">
        <v>14</v>
      </c>
      <c r="E92" s="42">
        <v>4</v>
      </c>
      <c r="F92" s="41" t="s">
        <v>54</v>
      </c>
      <c r="G92" s="42" t="s">
        <v>55</v>
      </c>
      <c r="H92" s="43">
        <f>H93+H94</f>
        <v>0</v>
      </c>
      <c r="I92" s="43">
        <f>I93+I94</f>
        <v>1846260</v>
      </c>
      <c r="J92" s="43">
        <f>J93+J94</f>
        <v>0</v>
      </c>
      <c r="K92" s="56">
        <v>31</v>
      </c>
      <c r="L92" s="15"/>
    </row>
    <row r="93" spans="1:12" s="4" customFormat="1" ht="13.2" customHeight="1" x14ac:dyDescent="0.3">
      <c r="A93" s="68"/>
      <c r="B93" s="44" t="s">
        <v>0</v>
      </c>
      <c r="C93" s="41" t="s">
        <v>25</v>
      </c>
      <c r="D93" s="42">
        <v>14</v>
      </c>
      <c r="E93" s="42">
        <v>4</v>
      </c>
      <c r="F93" s="41" t="s">
        <v>54</v>
      </c>
      <c r="G93" s="42" t="s">
        <v>55</v>
      </c>
      <c r="H93" s="43">
        <v>0</v>
      </c>
      <c r="I93" s="43">
        <v>92313</v>
      </c>
      <c r="J93" s="43">
        <f>J96+J99</f>
        <v>0</v>
      </c>
      <c r="K93" s="56"/>
      <c r="L93" s="15"/>
    </row>
    <row r="94" spans="1:12" s="4" customFormat="1" ht="12.6" customHeight="1" x14ac:dyDescent="0.3">
      <c r="A94" s="68"/>
      <c r="B94" s="44" t="s">
        <v>1</v>
      </c>
      <c r="C94" s="41" t="s">
        <v>25</v>
      </c>
      <c r="D94" s="42">
        <v>14</v>
      </c>
      <c r="E94" s="42">
        <v>4</v>
      </c>
      <c r="F94" s="41" t="s">
        <v>54</v>
      </c>
      <c r="G94" s="42" t="s">
        <v>55</v>
      </c>
      <c r="H94" s="43">
        <v>0</v>
      </c>
      <c r="I94" s="43">
        <v>1753947</v>
      </c>
      <c r="J94" s="43">
        <v>0</v>
      </c>
      <c r="K94" s="56"/>
      <c r="L94" s="15"/>
    </row>
    <row r="95" spans="1:12" s="4" customFormat="1" ht="12.6" customHeight="1" x14ac:dyDescent="0.3">
      <c r="A95" s="68"/>
      <c r="B95" s="47" t="s">
        <v>59</v>
      </c>
      <c r="C95" s="41" t="s">
        <v>71</v>
      </c>
      <c r="D95" s="42" t="s">
        <v>71</v>
      </c>
      <c r="E95" s="42" t="s">
        <v>71</v>
      </c>
      <c r="F95" s="41" t="s">
        <v>71</v>
      </c>
      <c r="G95" s="42" t="s">
        <v>71</v>
      </c>
      <c r="H95" s="43">
        <f>H93+H94</f>
        <v>0</v>
      </c>
      <c r="I95" s="43">
        <f>I93+I94</f>
        <v>1846260</v>
      </c>
      <c r="J95" s="43">
        <f>J93+J94</f>
        <v>0</v>
      </c>
      <c r="K95" s="56"/>
      <c r="L95" s="15"/>
    </row>
    <row r="96" spans="1:12" s="2" customFormat="1" ht="18.600000000000001" customHeight="1" x14ac:dyDescent="0.3">
      <c r="A96" s="5"/>
      <c r="B96" s="6"/>
      <c r="C96" s="7"/>
      <c r="D96" s="8"/>
      <c r="E96" s="8"/>
      <c r="F96" s="7"/>
      <c r="G96" s="8"/>
      <c r="H96" s="9"/>
      <c r="I96" s="9"/>
      <c r="J96" s="9"/>
      <c r="K96" s="20" t="s">
        <v>95</v>
      </c>
    </row>
    <row r="97" spans="1:11" s="2" customFormat="1" ht="6" customHeight="1" x14ac:dyDescent="0.3">
      <c r="A97" s="5"/>
      <c r="B97" s="6"/>
      <c r="C97" s="7"/>
      <c r="D97" s="8"/>
      <c r="E97" s="8"/>
      <c r="F97" s="7"/>
      <c r="G97" s="8"/>
      <c r="H97" s="9"/>
      <c r="I97" s="9"/>
      <c r="J97" s="9"/>
      <c r="K97" s="20"/>
    </row>
    <row r="98" spans="1:11" s="2" customFormat="1" ht="35.4" customHeight="1" x14ac:dyDescent="0.35">
      <c r="A98" s="59" t="s">
        <v>22</v>
      </c>
      <c r="B98" s="59"/>
      <c r="C98" s="18"/>
      <c r="D98" s="4"/>
      <c r="E98" s="4"/>
      <c r="F98" s="18"/>
      <c r="G98" s="4"/>
      <c r="H98" s="4"/>
      <c r="I98" s="4"/>
      <c r="J98" s="4"/>
      <c r="K98" s="17" t="s">
        <v>23</v>
      </c>
    </row>
    <row r="99" spans="1:11" s="2" customFormat="1" ht="12.6" customHeight="1" x14ac:dyDescent="0.35">
      <c r="A99" s="19"/>
      <c r="B99" s="4"/>
      <c r="C99" s="18"/>
      <c r="D99" s="4"/>
      <c r="E99" s="4"/>
      <c r="F99" s="18"/>
      <c r="G99" s="4"/>
      <c r="H99" s="4"/>
      <c r="I99" s="4"/>
      <c r="J99" s="4"/>
      <c r="K99" s="17"/>
    </row>
    <row r="100" spans="1:11" s="2" customFormat="1" ht="35.4" customHeight="1" x14ac:dyDescent="0.35">
      <c r="A100" s="59" t="s">
        <v>69</v>
      </c>
      <c r="B100" s="59"/>
      <c r="C100" s="18"/>
      <c r="D100" s="4"/>
      <c r="E100" s="4"/>
      <c r="F100" s="18"/>
      <c r="G100" s="4"/>
      <c r="H100" s="4"/>
      <c r="I100" s="4"/>
      <c r="J100" s="4"/>
      <c r="K100" s="17" t="s">
        <v>70</v>
      </c>
    </row>
    <row r="101" spans="1:11" s="2" customFormat="1" ht="9.6" customHeight="1" x14ac:dyDescent="0.35">
      <c r="A101" s="27"/>
      <c r="B101" s="4"/>
      <c r="C101" s="18"/>
      <c r="D101" s="4"/>
      <c r="E101" s="4"/>
      <c r="F101" s="18"/>
      <c r="G101" s="4"/>
      <c r="H101" s="4"/>
      <c r="I101" s="4"/>
      <c r="J101" s="4"/>
      <c r="K101" s="17"/>
    </row>
    <row r="102" spans="1:11" s="2" customFormat="1" ht="16.8" customHeight="1" x14ac:dyDescent="0.35">
      <c r="A102" s="59" t="s">
        <v>44</v>
      </c>
      <c r="B102" s="59"/>
      <c r="C102" s="59"/>
      <c r="D102" s="4"/>
      <c r="E102" s="4"/>
      <c r="F102" s="18"/>
      <c r="G102" s="4"/>
      <c r="H102" s="4"/>
      <c r="I102" s="4"/>
      <c r="J102" s="4"/>
      <c r="K102" s="17" t="s">
        <v>58</v>
      </c>
    </row>
    <row r="103" spans="1:11" s="24" customFormat="1" ht="17.399999999999999" customHeight="1" x14ac:dyDescent="0.35">
      <c r="A103" s="10"/>
      <c r="B103" s="2"/>
      <c r="C103" s="3"/>
      <c r="D103" s="2"/>
      <c r="E103" s="2"/>
      <c r="F103" s="3"/>
      <c r="G103" s="2"/>
      <c r="H103" s="2"/>
      <c r="I103" s="2"/>
      <c r="J103" s="2"/>
      <c r="K103" s="17"/>
    </row>
    <row r="104" spans="1:11" ht="18" x14ac:dyDescent="0.35">
      <c r="A104" s="10"/>
      <c r="B104" s="2"/>
      <c r="C104" s="3"/>
      <c r="D104" s="2"/>
      <c r="E104" s="2"/>
      <c r="F104" s="3"/>
      <c r="G104" s="2"/>
      <c r="H104" s="2"/>
      <c r="I104" s="2"/>
      <c r="J104" s="2"/>
      <c r="K104" s="17"/>
    </row>
    <row r="105" spans="1:11" ht="15.6" x14ac:dyDescent="0.3">
      <c r="A105" s="10"/>
      <c r="B105" s="2"/>
      <c r="C105" s="3"/>
      <c r="D105" s="2"/>
      <c r="E105" s="2"/>
      <c r="F105" s="3"/>
      <c r="G105" s="2"/>
      <c r="H105" s="2"/>
      <c r="I105" s="2"/>
      <c r="J105" s="2"/>
      <c r="K105" s="4"/>
    </row>
    <row r="106" spans="1:11" ht="18" x14ac:dyDescent="0.3">
      <c r="A106" s="11"/>
      <c r="B106" s="2"/>
      <c r="C106" s="3"/>
      <c r="D106" s="2"/>
      <c r="E106" s="2"/>
      <c r="F106" s="3"/>
      <c r="G106" s="2"/>
      <c r="H106" s="2"/>
      <c r="I106" s="2"/>
      <c r="J106" s="2"/>
      <c r="K106" s="4"/>
    </row>
    <row r="107" spans="1:11" ht="18" x14ac:dyDescent="0.3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ht="18" x14ac:dyDescent="0.3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</row>
    <row r="109" spans="1:11" ht="18" x14ac:dyDescent="0.3">
      <c r="A109" s="12"/>
      <c r="B109" s="2"/>
      <c r="C109" s="3"/>
      <c r="D109" s="2"/>
      <c r="E109" s="2"/>
      <c r="F109" s="3"/>
      <c r="G109" s="2"/>
      <c r="H109" s="2"/>
      <c r="I109" s="2"/>
      <c r="J109" s="2"/>
      <c r="K109" s="4"/>
    </row>
    <row r="110" spans="1:11" ht="18" x14ac:dyDescent="0.3">
      <c r="A110" s="22"/>
      <c r="B110" s="2"/>
      <c r="C110" s="3"/>
      <c r="D110" s="2"/>
      <c r="E110" s="2"/>
      <c r="F110" s="3"/>
      <c r="G110" s="2"/>
      <c r="H110" s="2"/>
      <c r="I110" s="2"/>
      <c r="J110" s="2"/>
      <c r="K110" s="4"/>
    </row>
    <row r="111" spans="1:11" ht="18" x14ac:dyDescent="0.3">
      <c r="A111" s="12"/>
      <c r="B111" s="2"/>
      <c r="C111" s="3"/>
      <c r="D111" s="2"/>
      <c r="E111" s="2"/>
      <c r="F111" s="3"/>
      <c r="G111" s="2"/>
      <c r="H111" s="2"/>
      <c r="I111" s="2"/>
      <c r="J111" s="2"/>
      <c r="K111" s="4"/>
    </row>
    <row r="112" spans="1:11" x14ac:dyDescent="0.3">
      <c r="A112" s="13"/>
      <c r="B112" s="24"/>
      <c r="C112" s="25"/>
      <c r="D112" s="24"/>
      <c r="E112" s="24"/>
      <c r="F112" s="25"/>
      <c r="G112" s="24"/>
      <c r="H112" s="24"/>
      <c r="I112" s="24"/>
      <c r="J112" s="24"/>
      <c r="K112" s="26"/>
    </row>
    <row r="113" spans="1:1" x14ac:dyDescent="0.3">
      <c r="A113" s="13"/>
    </row>
  </sheetData>
  <mergeCells count="60">
    <mergeCell ref="A33:A35"/>
    <mergeCell ref="A88:A91"/>
    <mergeCell ref="A92:A95"/>
    <mergeCell ref="A36:A39"/>
    <mergeCell ref="A40:A43"/>
    <mergeCell ref="A44:A46"/>
    <mergeCell ref="A47:A51"/>
    <mergeCell ref="A52:A56"/>
    <mergeCell ref="A57:A61"/>
    <mergeCell ref="A67:A71"/>
    <mergeCell ref="A72:A75"/>
    <mergeCell ref="A76:A79"/>
    <mergeCell ref="A62:A66"/>
    <mergeCell ref="J1:K1"/>
    <mergeCell ref="A2:K2"/>
    <mergeCell ref="D6:D7"/>
    <mergeCell ref="A9:A14"/>
    <mergeCell ref="A4:A7"/>
    <mergeCell ref="K9:K14"/>
    <mergeCell ref="K4:K7"/>
    <mergeCell ref="H4:J5"/>
    <mergeCell ref="J6:J7"/>
    <mergeCell ref="I6:I7"/>
    <mergeCell ref="G6:G7"/>
    <mergeCell ref="H6:H7"/>
    <mergeCell ref="C4:G5"/>
    <mergeCell ref="F6:F7"/>
    <mergeCell ref="E6:E7"/>
    <mergeCell ref="B4:B7"/>
    <mergeCell ref="C6:C7"/>
    <mergeCell ref="A15:A17"/>
    <mergeCell ref="A18:A20"/>
    <mergeCell ref="A21:A24"/>
    <mergeCell ref="A25:A28"/>
    <mergeCell ref="K88:K91"/>
    <mergeCell ref="K76:K79"/>
    <mergeCell ref="K72:K75"/>
    <mergeCell ref="K67:K71"/>
    <mergeCell ref="A108:K108"/>
    <mergeCell ref="A107:K107"/>
    <mergeCell ref="A98:B98"/>
    <mergeCell ref="A100:B100"/>
    <mergeCell ref="A102:C102"/>
    <mergeCell ref="K92:K95"/>
    <mergeCell ref="A80:A83"/>
    <mergeCell ref="K80:K83"/>
    <mergeCell ref="A84:A87"/>
    <mergeCell ref="K84:K87"/>
    <mergeCell ref="K40:K43"/>
    <mergeCell ref="K18:K20"/>
    <mergeCell ref="K15:K17"/>
    <mergeCell ref="K21:K24"/>
    <mergeCell ref="K25:K28"/>
    <mergeCell ref="K33:K35"/>
    <mergeCell ref="K36:K39"/>
    <mergeCell ref="K62:K66"/>
    <mergeCell ref="K57:K61"/>
    <mergeCell ref="K52:K56"/>
    <mergeCell ref="K47:K51"/>
    <mergeCell ref="K44:K46"/>
  </mergeCells>
  <phoneticPr fontId="12" type="noConversion"/>
  <printOptions horizontalCentered="1"/>
  <pageMargins left="0.19685039370078741" right="0.19685039370078741" top="1.1811023622047245" bottom="0.39370078740157483" header="0.31496062992125984" footer="0.31496062992125984"/>
  <pageSetup paperSize="9" scale="94" firstPageNumber="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2022-01-10T14:29:09Z</dcterms:modified>
</cp:coreProperties>
</file>